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8115" tabRatio="537" activeTab="0"/>
  </bookViews>
  <sheets>
    <sheet name="Brantice" sheetId="1" r:id="rId1"/>
    <sheet name="přepočet" sheetId="2" r:id="rId2"/>
  </sheets>
  <definedNames/>
  <calcPr fullCalcOnLoad="1"/>
</workbook>
</file>

<file path=xl/sharedStrings.xml><?xml version="1.0" encoding="utf-8"?>
<sst xmlns="http://schemas.openxmlformats.org/spreadsheetml/2006/main" count="173" uniqueCount="112">
  <si>
    <t>S 1</t>
  </si>
  <si>
    <t>L 1</t>
  </si>
  <si>
    <t>zač.</t>
  </si>
  <si>
    <t>konec</t>
  </si>
  <si>
    <t>délka</t>
  </si>
  <si>
    <t>M</t>
  </si>
  <si>
    <t>přepočet</t>
  </si>
  <si>
    <t>km</t>
  </si>
  <si>
    <t>náv</t>
  </si>
  <si>
    <t>VB</t>
  </si>
  <si>
    <t>Help</t>
  </si>
  <si>
    <t>Vyhybky</t>
  </si>
  <si>
    <t>nástupiště</t>
  </si>
  <si>
    <t>šturc</t>
  </si>
  <si>
    <t>přej</t>
  </si>
  <si>
    <t>L 2</t>
  </si>
  <si>
    <t>1</t>
  </si>
  <si>
    <t>2</t>
  </si>
  <si>
    <t>S 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</si>
  <si>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</si>
  <si>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</si>
  <si>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</si>
  <si>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</si>
  <si>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</si>
  <si>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</si>
  <si>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</si>
  <si>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Staniční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</si>
  <si>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</si>
  <si>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</si>
  <si>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</si>
  <si>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</si>
  <si>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</si>
  <si>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</si>
  <si>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</si>
  <si>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</si>
  <si>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</si>
  <si>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</si>
  <si>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</si>
  <si>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</si>
  <si>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</si>
  <si>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</si>
  <si>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</si>
  <si>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</si>
  <si>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</si>
  <si>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</si>
  <si>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</si>
  <si>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</si>
  <si>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</si>
  <si>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</si>
  <si>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</si>
  <si>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</si>
  <si>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</si>
  <si>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</si>
  <si>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</si>
  <si>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JPg</t>
  </si>
  <si>
    <t>3</t>
  </si>
  <si>
    <t>č. II,  úrovňové, jednostranné vnitřní</t>
  </si>
  <si>
    <t>Hlavní  staniční  kolej</t>
  </si>
  <si>
    <t>Telefonické  dorozumívání</t>
  </si>
  <si>
    <t>provoz podle D - 2</t>
  </si>
  <si>
    <t>Kód : 1</t>
  </si>
  <si>
    <t>Elektromechanické</t>
  </si>
  <si>
    <t>Dopravní kancelář  =  St.1</t>
  </si>
  <si>
    <t>Signalista  -  1 *)</t>
  </si>
  <si>
    <t>* ) = obsazení v době stanovené rozvrhem služby. V době nepřítomnosti přebírá jeho povinnosti výpravčí.</t>
  </si>
  <si>
    <t>Stanice  bez</t>
  </si>
  <si>
    <t>seřaďovacích</t>
  </si>
  <si>
    <t>návěstidel</t>
  </si>
  <si>
    <t>p + z</t>
  </si>
  <si>
    <t>Vk 1</t>
  </si>
  <si>
    <t>č. I,  úrovňové, jednostranné vnitřní</t>
  </si>
  <si>
    <t>Výpravčí  -  1 §)</t>
  </si>
  <si>
    <t>§ ) = obsazení v době stanovené  "Rozkazem o výluce služby dopravních zaměstnanců"</t>
  </si>
  <si>
    <t>stav dle sestavy z 30.8.2006</t>
  </si>
  <si>
    <t>Směr  :  Krnov</t>
  </si>
  <si>
    <t>Trať : 310</t>
  </si>
  <si>
    <t>Kód : 5</t>
  </si>
  <si>
    <t>Ev. č. : 331223</t>
  </si>
  <si>
    <t>Obvod  signalisty  St.2</t>
  </si>
  <si>
    <t>TsK</t>
  </si>
  <si>
    <t>Směr  :  Milotice nad Opavou</t>
  </si>
  <si>
    <t>Stavědlo 2</t>
  </si>
  <si>
    <t>79,532</t>
  </si>
  <si>
    <t>výpravčí  //  doprovod N vlaku hlásí RDST</t>
  </si>
  <si>
    <t>00  //  80</t>
  </si>
  <si>
    <t>St. 2</t>
  </si>
  <si>
    <t>7</t>
  </si>
  <si>
    <t>St.2</t>
  </si>
  <si>
    <t>L - 1</t>
  </si>
  <si>
    <t>stav dle sestavy z 14.11.2006</t>
  </si>
  <si>
    <t>Km  79,939</t>
  </si>
  <si>
    <t>79,939</t>
  </si>
  <si>
    <t>310 A / 01</t>
  </si>
  <si>
    <t>stav dle grafikonu z 12 / 2004</t>
  </si>
  <si>
    <t>signalista hlásí obsluhou</t>
  </si>
  <si>
    <t>zabezpečovacího zařízení</t>
  </si>
  <si>
    <t>20 *)</t>
  </si>
  <si>
    <t>10 *)</t>
  </si>
  <si>
    <t>řídící stavědlo vz. 5007  +  závislé St.2</t>
  </si>
  <si>
    <t>mechanická návěstidla</t>
  </si>
  <si>
    <t>S 2 *)</t>
  </si>
  <si>
    <t>Vjezd - odjezd  *)</t>
  </si>
  <si>
    <t>*) =</t>
  </si>
  <si>
    <t>Návěstidlo nahrazeno nepřenosnou návěstí "Stůj". Jízda vlaků směr Krnov se povoluje písemným rozkazem.</t>
  </si>
  <si>
    <t>Zabezpečovací zařízení neumožňuje současné vlakové cesty</t>
  </si>
  <si>
    <t>vyjma současných odjezdů</t>
  </si>
  <si>
    <t>III.</t>
  </si>
  <si>
    <t>Zrušeno:</t>
  </si>
  <si>
    <t>Kolej č.3, 4a, část 4</t>
  </si>
  <si>
    <t>ROV 2305 / 06</t>
  </si>
  <si>
    <t>S 3</t>
  </si>
  <si>
    <t>L 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</si>
</sst>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4"/>
      <color indexed="14"/>
      <name val="Arial CE"/>
      <family val="2"/>
    </font>
    <font>
      <sz val="9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2"/>
      <color indexed="12"/>
      <name val="Times New Roman CE"/>
      <family val="1"/>
    </font>
    <font>
      <sz val="14"/>
      <color indexed="16"/>
      <name val="Arial CE"/>
      <family val="0"/>
    </font>
    <font>
      <sz val="10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164" fontId="6" fillId="2" borderId="1" xfId="21" applyNumberFormat="1" applyFont="1" applyFill="1" applyBorder="1" applyAlignment="1">
      <alignment horizontal="center" vertical="center"/>
      <protection/>
    </xf>
    <xf numFmtId="1" fontId="4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64" fontId="8" fillId="0" borderId="0" xfId="0" applyNumberFormat="1" applyFont="1" applyAlignment="1">
      <alignment horizontal="center"/>
    </xf>
    <xf numFmtId="0" fontId="9" fillId="0" borderId="0" xfId="21" applyFont="1" applyAlignment="1">
      <alignment horizontal="center"/>
      <protection/>
    </xf>
    <xf numFmtId="164" fontId="1" fillId="0" borderId="0" xfId="21" applyNumberFormat="1" applyFont="1" applyAlignment="1">
      <alignment horizontal="center"/>
      <protection/>
    </xf>
    <xf numFmtId="165" fontId="2" fillId="2" borderId="0" xfId="21" applyNumberFormat="1" applyFont="1" applyFill="1" applyAlignment="1">
      <alignment horizontal="center"/>
      <protection/>
    </xf>
    <xf numFmtId="164" fontId="8" fillId="0" borderId="0" xfId="21" applyNumberFormat="1" applyFont="1" applyAlignment="1">
      <alignment horizontal="center"/>
      <protection/>
    </xf>
    <xf numFmtId="164" fontId="8" fillId="0" borderId="0" xfId="20" applyNumberFormat="1" applyFont="1" applyAlignment="1">
      <alignment horizontal="center"/>
    </xf>
    <xf numFmtId="165" fontId="2" fillId="3" borderId="0" xfId="21" applyNumberFormat="1" applyFont="1" applyFill="1" applyAlignment="1">
      <alignment horizontal="center"/>
      <protection/>
    </xf>
    <xf numFmtId="164" fontId="0" fillId="0" borderId="0" xfId="0" applyNumberFormat="1" applyFont="1" applyAlignment="1">
      <alignment horizontal="center"/>
    </xf>
    <xf numFmtId="49" fontId="2" fillId="0" borderId="0" xfId="21" applyNumberFormat="1" applyFont="1" applyAlignment="1">
      <alignment horizontal="centerContinuous" vertical="center"/>
      <protection/>
    </xf>
    <xf numFmtId="0" fontId="2" fillId="4" borderId="2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164" fontId="10" fillId="4" borderId="4" xfId="21" applyNumberFormat="1" applyFont="1" applyFill="1" applyBorder="1" applyAlignment="1">
      <alignment horizontal="center" vertical="center"/>
      <protection/>
    </xf>
    <xf numFmtId="164" fontId="10" fillId="4" borderId="5" xfId="21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4" borderId="6" xfId="21" applyFont="1" applyFill="1" applyBorder="1" applyAlignment="1">
      <alignment horizontal="center" vertical="center"/>
      <protection/>
    </xf>
    <xf numFmtId="0" fontId="0" fillId="4" borderId="6" xfId="2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4" borderId="7" xfId="21" applyFont="1" applyFill="1" applyBorder="1" applyAlignment="1">
      <alignment horizontal="center" vertical="center"/>
      <protection/>
    </xf>
    <xf numFmtId="0" fontId="0" fillId="4" borderId="8" xfId="21" applyFont="1" applyFill="1" applyBorder="1" applyAlignment="1">
      <alignment horizontal="center" vertical="center"/>
      <protection/>
    </xf>
    <xf numFmtId="0" fontId="0" fillId="4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5" borderId="9" xfId="21" applyFont="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 vertical="center"/>
      <protection/>
    </xf>
    <xf numFmtId="0" fontId="0" fillId="3" borderId="10" xfId="21" applyFont="1" applyFill="1" applyBorder="1" applyAlignment="1">
      <alignment horizontal="center"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164" fontId="1" fillId="0" borderId="10" xfId="21" applyNumberFormat="1" applyFont="1" applyBorder="1" applyAlignment="1">
      <alignment horizontal="center" vertical="center"/>
      <protection/>
    </xf>
    <xf numFmtId="165" fontId="2" fillId="2" borderId="4" xfId="21" applyNumberFormat="1" applyFont="1" applyFill="1" applyBorder="1" applyAlignment="1">
      <alignment horizontal="center" vertical="center"/>
      <protection/>
    </xf>
    <xf numFmtId="164" fontId="6" fillId="2" borderId="11" xfId="21" applyNumberFormat="1" applyFont="1" applyFill="1" applyBorder="1" applyAlignment="1">
      <alignment horizontal="center" vertical="center"/>
      <protection/>
    </xf>
    <xf numFmtId="0" fontId="0" fillId="5" borderId="1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165" fontId="0" fillId="6" borderId="9" xfId="21" applyNumberFormat="1" applyFont="1" applyFill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164" fontId="1" fillId="0" borderId="12" xfId="21" applyNumberFormat="1" applyFont="1" applyBorder="1" applyAlignment="1">
      <alignment horizontal="center" vertical="center"/>
      <protection/>
    </xf>
    <xf numFmtId="165" fontId="2" fillId="3" borderId="5" xfId="21" applyNumberFormat="1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2" fontId="3" fillId="5" borderId="5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20" fillId="0" borderId="0" xfId="22" applyFont="1" applyAlignment="1">
      <alignment horizontal="left" vertical="center"/>
      <protection/>
    </xf>
    <xf numFmtId="0" fontId="21" fillId="0" borderId="0" xfId="22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horizontal="right" vertical="center"/>
      <protection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9" xfId="22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1" fillId="0" borderId="29" xfId="22" applyFont="1" applyBorder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22" applyFont="1" applyFill="1" applyBorder="1" applyAlignment="1">
      <alignment/>
      <protection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32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24" fillId="0" borderId="0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7" borderId="0" xfId="0" applyFill="1" applyAlignment="1">
      <alignment/>
    </xf>
    <xf numFmtId="0" fontId="0" fillId="7" borderId="0" xfId="22" applyFont="1" applyFill="1" applyBorder="1" applyAlignment="1">
      <alignment/>
      <protection/>
    </xf>
    <xf numFmtId="0" fontId="27" fillId="7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40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6" fillId="0" borderId="33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6" fillId="0" borderId="1" xfId="0" applyNumberFormat="1" applyFont="1" applyBorder="1" applyAlignment="1" quotePrefix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31" fillId="0" borderId="0" xfId="22" applyFont="1" applyFill="1" applyBorder="1" applyAlignment="1">
      <alignment/>
      <protection/>
    </xf>
    <xf numFmtId="0" fontId="0" fillId="7" borderId="0" xfId="22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0" fontId="3" fillId="0" borderId="0" xfId="0" applyFont="1" applyBorder="1" applyAlignment="1">
      <alignment horizontal="center" vertical="center"/>
    </xf>
    <xf numFmtId="164" fontId="30" fillId="0" borderId="3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12" xfId="0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49" fontId="18" fillId="0" borderId="0" xfId="22" applyNumberFormat="1" applyFon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4" fillId="0" borderId="0" xfId="22" applyNumberFormat="1" applyFont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5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5" xfId="0" applyFont="1" applyBorder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0" fillId="0" borderId="0" xfId="0" applyFont="1" applyAlignment="1">
      <alignment horizontal="center"/>
    </xf>
    <xf numFmtId="0" fontId="18" fillId="7" borderId="56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8" fillId="3" borderId="56" xfId="22" applyFont="1" applyFill="1" applyBorder="1" applyAlignment="1">
      <alignment horizontal="center" vertical="center"/>
      <protection/>
    </xf>
    <xf numFmtId="0" fontId="18" fillId="3" borderId="59" xfId="22" applyFont="1" applyFill="1" applyBorder="1" applyAlignment="1">
      <alignment horizontal="center" vertical="center"/>
      <protection/>
    </xf>
    <xf numFmtId="0" fontId="0" fillId="3" borderId="60" xfId="22" applyFont="1" applyFill="1" applyBorder="1" applyAlignment="1">
      <alignment vertical="center"/>
      <protection/>
    </xf>
    <xf numFmtId="0" fontId="0" fillId="3" borderId="18" xfId="22" applyFont="1" applyFill="1" applyBorder="1" applyAlignment="1">
      <alignment vertical="center"/>
      <protection/>
    </xf>
    <xf numFmtId="0" fontId="18" fillId="3" borderId="18" xfId="22" applyFont="1" applyFill="1" applyBorder="1" applyAlignment="1">
      <alignment horizontal="center" vertical="center"/>
      <protection/>
    </xf>
    <xf numFmtId="0" fontId="0" fillId="3" borderId="58" xfId="22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61" xfId="22" applyNumberFormat="1" applyFont="1" applyBorder="1" applyAlignment="1">
      <alignment vertical="center"/>
      <protection/>
    </xf>
    <xf numFmtId="164" fontId="0" fillId="0" borderId="0" xfId="22" applyNumberFormat="1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164" fontId="0" fillId="0" borderId="62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0" fontId="0" fillId="0" borderId="65" xfId="0" applyFont="1" applyBorder="1" applyAlignment="1">
      <alignment vertical="center"/>
    </xf>
    <xf numFmtId="164" fontId="0" fillId="0" borderId="66" xfId="22" applyNumberFormat="1" applyFont="1" applyBorder="1" applyAlignment="1">
      <alignment vertical="center"/>
      <protection/>
    </xf>
    <xf numFmtId="1" fontId="0" fillId="0" borderId="66" xfId="22" applyNumberFormat="1" applyFont="1" applyBorder="1" applyAlignment="1">
      <alignment vertical="center"/>
      <protection/>
    </xf>
    <xf numFmtId="0" fontId="0" fillId="0" borderId="67" xfId="22" applyFont="1" applyBorder="1" applyAlignment="1">
      <alignment vertical="center"/>
      <protection/>
    </xf>
    <xf numFmtId="0" fontId="0" fillId="0" borderId="64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42" fillId="0" borderId="61" xfId="22" applyNumberFormat="1" applyFont="1" applyBorder="1" applyAlignment="1">
      <alignment horizontal="center" vertical="center"/>
      <protection/>
    </xf>
    <xf numFmtId="1" fontId="21" fillId="0" borderId="62" xfId="22" applyNumberFormat="1" applyFont="1" applyBorder="1" applyAlignment="1">
      <alignment horizontal="center" vertical="center"/>
      <protection/>
    </xf>
    <xf numFmtId="0" fontId="0" fillId="0" borderId="14" xfId="22" applyFont="1" applyBorder="1" applyAlignment="1">
      <alignment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41" fillId="0" borderId="0" xfId="0" applyFont="1" applyFill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44" fillId="0" borderId="61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" fontId="0" fillId="0" borderId="62" xfId="22" applyNumberFormat="1" applyFont="1" applyBorder="1" applyAlignment="1">
      <alignment vertical="center"/>
      <protection/>
    </xf>
    <xf numFmtId="0" fontId="45" fillId="0" borderId="69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64" fontId="5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37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0" borderId="0" xfId="0" applyNumberFormat="1" applyFont="1" applyBorder="1" applyAlignment="1">
      <alignment horizontal="center" vertical="center"/>
    </xf>
    <xf numFmtId="49" fontId="53" fillId="0" borderId="0" xfId="22" applyNumberFormat="1" applyFont="1" applyBorder="1" applyAlignment="1">
      <alignment horizontal="center" vertical="center"/>
      <protection/>
    </xf>
    <xf numFmtId="164" fontId="26" fillId="0" borderId="34" xfId="0" applyNumberFormat="1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49" fontId="54" fillId="0" borderId="61" xfId="0" applyNumberFormat="1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5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9" fillId="2" borderId="20" xfId="0" applyFont="1" applyFill="1" applyBorder="1" applyAlignment="1">
      <alignment horizontal="center" vertical="center"/>
    </xf>
    <xf numFmtId="0" fontId="19" fillId="2" borderId="75" xfId="0" applyFont="1" applyFill="1" applyBorder="1" applyAlignment="1">
      <alignment horizontal="center" vertical="center"/>
    </xf>
    <xf numFmtId="0" fontId="15" fillId="5" borderId="76" xfId="0" applyFont="1" applyFill="1" applyBorder="1" applyAlignment="1">
      <alignment horizontal="center" vertical="center"/>
    </xf>
    <xf numFmtId="0" fontId="15" fillId="5" borderId="77" xfId="0" applyFont="1" applyFill="1" applyBorder="1" applyAlignment="1">
      <alignment horizontal="center" vertical="center"/>
    </xf>
    <xf numFmtId="0" fontId="15" fillId="5" borderId="78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49" fontId="22" fillId="0" borderId="0" xfId="22" applyNumberFormat="1" applyFont="1" applyBorder="1" applyAlignment="1">
      <alignment horizontal="center" vertical="center"/>
      <protection/>
    </xf>
    <xf numFmtId="49" fontId="22" fillId="0" borderId="29" xfId="22" applyNumberFormat="1" applyFont="1" applyBorder="1" applyAlignment="1">
      <alignment horizontal="center" vertical="center"/>
      <protection/>
    </xf>
    <xf numFmtId="164" fontId="21" fillId="0" borderId="62" xfId="22" applyNumberFormat="1" applyFont="1" applyBorder="1" applyAlignment="1">
      <alignment horizontal="center" vertical="center"/>
      <protection/>
    </xf>
    <xf numFmtId="164" fontId="21" fillId="0" borderId="33" xfId="22" applyNumberFormat="1" applyFont="1" applyBorder="1" applyAlignment="1">
      <alignment horizontal="center" vertical="center"/>
      <protection/>
    </xf>
    <xf numFmtId="0" fontId="18" fillId="3" borderId="59" xfId="22" applyFont="1" applyFill="1" applyBorder="1" applyAlignment="1">
      <alignment horizontal="center" vertical="center"/>
      <protection/>
    </xf>
    <xf numFmtId="0" fontId="18" fillId="3" borderId="57" xfId="22" applyFont="1" applyFill="1" applyBorder="1" applyAlignment="1">
      <alignment horizontal="center" vertical="center"/>
      <protection/>
    </xf>
    <xf numFmtId="164" fontId="52" fillId="0" borderId="14" xfId="0" applyNumberFormat="1" applyFont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44" fontId="17" fillId="2" borderId="20" xfId="18" applyFont="1" applyFill="1" applyBorder="1" applyAlignment="1">
      <alignment horizontal="center" vertical="center"/>
    </xf>
    <xf numFmtId="44" fontId="17" fillId="2" borderId="22" xfId="18" applyFont="1" applyFill="1" applyBorder="1" applyAlignment="1">
      <alignment horizontal="center" vertical="center"/>
    </xf>
    <xf numFmtId="44" fontId="17" fillId="2" borderId="21" xfId="18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52" fillId="0" borderId="32" xfId="0" applyNumberFormat="1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21" fillId="0" borderId="62" xfId="22" applyNumberFormat="1" applyFont="1" applyFill="1" applyBorder="1" applyAlignment="1">
      <alignment horizontal="center" vertical="center"/>
      <protection/>
    </xf>
    <xf numFmtId="164" fontId="21" fillId="0" borderId="33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_Hlubočky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28</xdr:row>
      <xdr:rowOff>114300</xdr:rowOff>
    </xdr:from>
    <xdr:to>
      <xdr:col>44</xdr:col>
      <xdr:colOff>28575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00125" y="7448550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7632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695325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820150"/>
          <a:ext cx="8372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87</xdr:col>
      <xdr:colOff>28575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27975" y="7448550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7632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9525</xdr:rowOff>
    </xdr:from>
    <xdr:ext cx="304800" cy="266700"/>
    <xdr:sp>
      <xdr:nvSpPr>
        <xdr:cNvPr id="8" name="Oval 8"/>
        <xdr:cNvSpPr>
          <a:spLocks noChangeAspect="1"/>
        </xdr:cNvSpPr>
      </xdr:nvSpPr>
      <xdr:spPr>
        <a:xfrm>
          <a:off x="32727900" y="1126807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553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1330225" y="664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1330225" y="664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
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0368200" y="664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0368200" y="664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0368200" y="664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0368200" y="664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238125</xdr:colOff>
      <xdr:row>36</xdr:row>
      <xdr:rowOff>9525</xdr:rowOff>
    </xdr:from>
    <xdr:to>
      <xdr:col>36</xdr:col>
      <xdr:colOff>0</xdr:colOff>
      <xdr:row>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41225" y="9172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57150</xdr:rowOff>
    </xdr:from>
    <xdr:to>
      <xdr:col>21</xdr:col>
      <xdr:colOff>266700</xdr:colOff>
      <xdr:row>34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14897100" y="87630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180975</xdr:rowOff>
    </xdr:from>
    <xdr:to>
      <xdr:col>20</xdr:col>
      <xdr:colOff>495300</xdr:colOff>
      <xdr:row>34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14154150" y="86582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19</xdr:col>
      <xdr:colOff>266700</xdr:colOff>
      <xdr:row>33</xdr:row>
      <xdr:rowOff>180975</xdr:rowOff>
    </xdr:to>
    <xdr:sp>
      <xdr:nvSpPr>
        <xdr:cNvPr id="26" name="Line 26"/>
        <xdr:cNvSpPr>
          <a:spLocks/>
        </xdr:cNvSpPr>
      </xdr:nvSpPr>
      <xdr:spPr>
        <a:xfrm>
          <a:off x="11182350" y="7905750"/>
          <a:ext cx="2971800" cy="752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7" name="Line 29"/>
        <xdr:cNvSpPr>
          <a:spLocks/>
        </xdr:cNvSpPr>
      </xdr:nvSpPr>
      <xdr:spPr>
        <a:xfrm flipV="1">
          <a:off x="13411200" y="81343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70</xdr:col>
      <xdr:colOff>495300</xdr:colOff>
      <xdr:row>31</xdr:row>
      <xdr:rowOff>114300</xdr:rowOff>
    </xdr:to>
    <xdr:sp>
      <xdr:nvSpPr>
        <xdr:cNvPr id="28" name="Line 30"/>
        <xdr:cNvSpPr>
          <a:spLocks/>
        </xdr:cNvSpPr>
      </xdr:nvSpPr>
      <xdr:spPr>
        <a:xfrm flipV="1">
          <a:off x="33337500" y="8134350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495300</xdr:colOff>
      <xdr:row>31</xdr:row>
      <xdr:rowOff>57150</xdr:rowOff>
    </xdr:from>
    <xdr:to>
      <xdr:col>71</xdr:col>
      <xdr:colOff>266700</xdr:colOff>
      <xdr:row>31</xdr:row>
      <xdr:rowOff>114300</xdr:rowOff>
    </xdr:to>
    <xdr:sp>
      <xdr:nvSpPr>
        <xdr:cNvPr id="30" name="Line 32"/>
        <xdr:cNvSpPr>
          <a:spLocks/>
        </xdr:cNvSpPr>
      </xdr:nvSpPr>
      <xdr:spPr>
        <a:xfrm flipH="1">
          <a:off x="5234940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24288750" y="109918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56</xdr:col>
      <xdr:colOff>0</xdr:colOff>
      <xdr:row>46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33356550" y="109918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17</xdr:col>
      <xdr:colOff>266700</xdr:colOff>
      <xdr:row>31</xdr:row>
      <xdr:rowOff>57150</xdr:rowOff>
    </xdr:to>
    <xdr:sp>
      <xdr:nvSpPr>
        <xdr:cNvPr id="35" name="Line 37"/>
        <xdr:cNvSpPr>
          <a:spLocks/>
        </xdr:cNvSpPr>
      </xdr:nvSpPr>
      <xdr:spPr>
        <a:xfrm flipH="1" flipV="1">
          <a:off x="11182350" y="79057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57150</xdr:rowOff>
    </xdr:from>
    <xdr:to>
      <xdr:col>18</xdr:col>
      <xdr:colOff>495300</xdr:colOff>
      <xdr:row>31</xdr:row>
      <xdr:rowOff>114300</xdr:rowOff>
    </xdr:to>
    <xdr:sp>
      <xdr:nvSpPr>
        <xdr:cNvPr id="36" name="Line 38"/>
        <xdr:cNvSpPr>
          <a:spLocks/>
        </xdr:cNvSpPr>
      </xdr:nvSpPr>
      <xdr:spPr>
        <a:xfrm flipH="1" flipV="1">
          <a:off x="1266825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37" name="Line 39"/>
        <xdr:cNvSpPr>
          <a:spLocks/>
        </xdr:cNvSpPr>
      </xdr:nvSpPr>
      <xdr:spPr>
        <a:xfrm flipH="1" flipV="1">
          <a:off x="89535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200025</xdr:rowOff>
    </xdr:from>
    <xdr:to>
      <xdr:col>72</xdr:col>
      <xdr:colOff>495300</xdr:colOff>
      <xdr:row>31</xdr:row>
      <xdr:rowOff>57150</xdr:rowOff>
    </xdr:to>
    <xdr:sp>
      <xdr:nvSpPr>
        <xdr:cNvPr id="38" name="Line 40"/>
        <xdr:cNvSpPr>
          <a:spLocks/>
        </xdr:cNvSpPr>
      </xdr:nvSpPr>
      <xdr:spPr>
        <a:xfrm flipH="1">
          <a:off x="53092350" y="7991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76</xdr:col>
      <xdr:colOff>495300</xdr:colOff>
      <xdr:row>30</xdr:row>
      <xdr:rowOff>200025</xdr:rowOff>
    </xdr:to>
    <xdr:sp>
      <xdr:nvSpPr>
        <xdr:cNvPr id="39" name="Line 41"/>
        <xdr:cNvSpPr>
          <a:spLocks/>
        </xdr:cNvSpPr>
      </xdr:nvSpPr>
      <xdr:spPr>
        <a:xfrm flipH="1">
          <a:off x="53835300" y="74485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0</xdr:rowOff>
    </xdr:from>
    <xdr:to>
      <xdr:col>56</xdr:col>
      <xdr:colOff>495300</xdr:colOff>
      <xdr:row>34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41948100" y="6877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23</xdr:row>
      <xdr:rowOff>0</xdr:rowOff>
    </xdr:from>
    <xdr:ext cx="971550" cy="685800"/>
    <xdr:sp>
      <xdr:nvSpPr>
        <xdr:cNvPr id="41" name="text 774"/>
        <xdr:cNvSpPr txBox="1">
          <a:spLocks noChangeArrowheads="1"/>
        </xdr:cNvSpPr>
      </xdr:nvSpPr>
      <xdr:spPr>
        <a:xfrm>
          <a:off x="41452800" y="61912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79,678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5" name="Line 48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47" name="Line 50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57150</xdr:colOff>
      <xdr:row>29</xdr:row>
      <xdr:rowOff>76200</xdr:rowOff>
    </xdr:from>
    <xdr:to>
      <xdr:col>42</xdr:col>
      <xdr:colOff>571500</xdr:colOff>
      <xdr:row>30</xdr:row>
      <xdr:rowOff>152400</xdr:rowOff>
    </xdr:to>
    <xdr:grpSp>
      <xdr:nvGrpSpPr>
        <xdr:cNvPr id="48" name="Group 151"/>
        <xdr:cNvGrpSpPr>
          <a:grpSpLocks/>
        </xdr:cNvGrpSpPr>
      </xdr:nvGrpSpPr>
      <xdr:grpSpPr>
        <a:xfrm>
          <a:off x="21888450" y="76390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1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32</xdr:row>
      <xdr:rowOff>76200</xdr:rowOff>
    </xdr:from>
    <xdr:to>
      <xdr:col>41</xdr:col>
      <xdr:colOff>0</xdr:colOff>
      <xdr:row>33</xdr:row>
      <xdr:rowOff>152400</xdr:rowOff>
    </xdr:to>
    <xdr:grpSp>
      <xdr:nvGrpSpPr>
        <xdr:cNvPr id="58" name="Group 161"/>
        <xdr:cNvGrpSpPr>
          <a:grpSpLocks/>
        </xdr:cNvGrpSpPr>
      </xdr:nvGrpSpPr>
      <xdr:grpSpPr>
        <a:xfrm>
          <a:off x="21888450" y="8324850"/>
          <a:ext cx="8343900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1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34</xdr:row>
      <xdr:rowOff>0</xdr:rowOff>
    </xdr:from>
    <xdr:to>
      <xdr:col>70</xdr:col>
      <xdr:colOff>0</xdr:colOff>
      <xdr:row>35</xdr:row>
      <xdr:rowOff>0</xdr:rowOff>
    </xdr:to>
    <xdr:grpSp>
      <xdr:nvGrpSpPr>
        <xdr:cNvPr id="68" name="Group 172"/>
        <xdr:cNvGrpSpPr>
          <a:grpSpLocks/>
        </xdr:cNvGrpSpPr>
      </xdr:nvGrpSpPr>
      <xdr:grpSpPr>
        <a:xfrm>
          <a:off x="51339750" y="8705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9" name="Polygon 1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1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190881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19</xdr:col>
      <xdr:colOff>85725</xdr:colOff>
      <xdr:row>34</xdr:row>
      <xdr:rowOff>57150</xdr:rowOff>
    </xdr:from>
    <xdr:to>
      <xdr:col>19</xdr:col>
      <xdr:colOff>438150</xdr:colOff>
      <xdr:row>34</xdr:row>
      <xdr:rowOff>180975</xdr:rowOff>
    </xdr:to>
    <xdr:sp>
      <xdr:nvSpPr>
        <xdr:cNvPr id="73" name="kreslení 427"/>
        <xdr:cNvSpPr>
          <a:spLocks/>
        </xdr:cNvSpPr>
      </xdr:nvSpPr>
      <xdr:spPr>
        <a:xfrm>
          <a:off x="1397317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28575</xdr:colOff>
      <xdr:row>29</xdr:row>
      <xdr:rowOff>38100</xdr:rowOff>
    </xdr:from>
    <xdr:to>
      <xdr:col>71</xdr:col>
      <xdr:colOff>457200</xdr:colOff>
      <xdr:row>30</xdr:row>
      <xdr:rowOff>0</xdr:rowOff>
    </xdr:to>
    <xdr:grpSp>
      <xdr:nvGrpSpPr>
        <xdr:cNvPr id="74" name="Group 185"/>
        <xdr:cNvGrpSpPr>
          <a:grpSpLocks/>
        </xdr:cNvGrpSpPr>
      </xdr:nvGrpSpPr>
      <xdr:grpSpPr>
        <a:xfrm>
          <a:off x="52854225" y="7600950"/>
          <a:ext cx="428625" cy="190500"/>
          <a:chOff x="-11410" y="-23488"/>
          <a:chExt cx="14586" cy="38450"/>
        </a:xfrm>
        <a:solidFill>
          <a:srgbClr val="FFFFFF"/>
        </a:solidFill>
      </xdr:grpSpPr>
      <xdr:sp>
        <xdr:nvSpPr>
          <xdr:cNvPr id="75" name="Rectangle 186"/>
          <xdr:cNvSpPr>
            <a:spLocks/>
          </xdr:cNvSpPr>
        </xdr:nvSpPr>
        <xdr:spPr>
          <a:xfrm>
            <a:off x="1458" y="-23488"/>
            <a:ext cx="1145" cy="3845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87"/>
          <xdr:cNvSpPr>
            <a:spLocks/>
          </xdr:cNvSpPr>
        </xdr:nvSpPr>
        <xdr:spPr>
          <a:xfrm>
            <a:off x="-10265" y="-12722"/>
            <a:ext cx="1344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88"/>
          <xdr:cNvSpPr>
            <a:spLocks/>
          </xdr:cNvSpPr>
        </xdr:nvSpPr>
        <xdr:spPr>
          <a:xfrm>
            <a:off x="-11410" y="-21950"/>
            <a:ext cx="1145" cy="1845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32</xdr:row>
      <xdr:rowOff>38100</xdr:rowOff>
    </xdr:from>
    <xdr:to>
      <xdr:col>71</xdr:col>
      <xdr:colOff>457200</xdr:colOff>
      <xdr:row>33</xdr:row>
      <xdr:rowOff>0</xdr:rowOff>
    </xdr:to>
    <xdr:grpSp>
      <xdr:nvGrpSpPr>
        <xdr:cNvPr id="78" name="Group 189"/>
        <xdr:cNvGrpSpPr>
          <a:grpSpLocks/>
        </xdr:cNvGrpSpPr>
      </xdr:nvGrpSpPr>
      <xdr:grpSpPr>
        <a:xfrm>
          <a:off x="52854225" y="8286750"/>
          <a:ext cx="428625" cy="190500"/>
          <a:chOff x="-11410" y="-23488"/>
          <a:chExt cx="14586" cy="38450"/>
        </a:xfrm>
        <a:solidFill>
          <a:srgbClr val="FFFFFF"/>
        </a:solidFill>
      </xdr:grpSpPr>
      <xdr:sp>
        <xdr:nvSpPr>
          <xdr:cNvPr id="79" name="Rectangle 190"/>
          <xdr:cNvSpPr>
            <a:spLocks/>
          </xdr:cNvSpPr>
        </xdr:nvSpPr>
        <xdr:spPr>
          <a:xfrm>
            <a:off x="1458" y="-23488"/>
            <a:ext cx="1145" cy="3845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191"/>
          <xdr:cNvSpPr>
            <a:spLocks/>
          </xdr:cNvSpPr>
        </xdr:nvSpPr>
        <xdr:spPr>
          <a:xfrm>
            <a:off x="-10265" y="-12722"/>
            <a:ext cx="1344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2"/>
          <xdr:cNvSpPr>
            <a:spLocks/>
          </xdr:cNvSpPr>
        </xdr:nvSpPr>
        <xdr:spPr>
          <a:xfrm>
            <a:off x="-11410" y="-21950"/>
            <a:ext cx="1145" cy="1845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27</xdr:row>
      <xdr:rowOff>0</xdr:rowOff>
    </xdr:from>
    <xdr:to>
      <xdr:col>85</xdr:col>
      <xdr:colOff>485775</xdr:colOff>
      <xdr:row>27</xdr:row>
      <xdr:rowOff>190500</xdr:rowOff>
    </xdr:to>
    <xdr:grpSp>
      <xdr:nvGrpSpPr>
        <xdr:cNvPr id="82" name="Group 193"/>
        <xdr:cNvGrpSpPr>
          <a:grpSpLocks/>
        </xdr:cNvGrpSpPr>
      </xdr:nvGrpSpPr>
      <xdr:grpSpPr>
        <a:xfrm>
          <a:off x="63284100" y="7105650"/>
          <a:ext cx="428625" cy="190500"/>
          <a:chOff x="561" y="80"/>
          <a:chExt cx="50" cy="25"/>
        </a:xfrm>
        <a:solidFill>
          <a:srgbClr val="FFFFFF"/>
        </a:solidFill>
      </xdr:grpSpPr>
      <xdr:sp>
        <xdr:nvSpPr>
          <xdr:cNvPr id="83" name="Rectangle 194"/>
          <xdr:cNvSpPr>
            <a:spLocks/>
          </xdr:cNvSpPr>
        </xdr:nvSpPr>
        <xdr:spPr>
          <a:xfrm>
            <a:off x="563" y="80"/>
            <a:ext cx="4" cy="2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5"/>
          <xdr:cNvSpPr>
            <a:spLocks/>
          </xdr:cNvSpPr>
        </xdr:nvSpPr>
        <xdr:spPr>
          <a:xfrm>
            <a:off x="581" y="94"/>
            <a:ext cx="8" cy="8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96"/>
          <xdr:cNvSpPr>
            <a:spLocks/>
          </xdr:cNvSpPr>
        </xdr:nvSpPr>
        <xdr:spPr>
          <a:xfrm>
            <a:off x="561" y="98"/>
            <a:ext cx="1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97"/>
          <xdr:cNvSpPr>
            <a:spLocks/>
          </xdr:cNvSpPr>
        </xdr:nvSpPr>
        <xdr:spPr>
          <a:xfrm>
            <a:off x="578" y="8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98"/>
          <xdr:cNvSpPr>
            <a:spLocks/>
          </xdr:cNvSpPr>
        </xdr:nvSpPr>
        <xdr:spPr>
          <a:xfrm>
            <a:off x="607" y="92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9"/>
          <xdr:cNvSpPr>
            <a:spLocks/>
          </xdr:cNvSpPr>
        </xdr:nvSpPr>
        <xdr:spPr>
          <a:xfrm>
            <a:off x="579" y="9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00"/>
          <xdr:cNvSpPr>
            <a:spLocks/>
          </xdr:cNvSpPr>
        </xdr:nvSpPr>
        <xdr:spPr>
          <a:xfrm>
            <a:off x="591" y="98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29</xdr:row>
      <xdr:rowOff>38100</xdr:rowOff>
    </xdr:from>
    <xdr:to>
      <xdr:col>3</xdr:col>
      <xdr:colOff>476250</xdr:colOff>
      <xdr:row>30</xdr:row>
      <xdr:rowOff>0</xdr:rowOff>
    </xdr:to>
    <xdr:grpSp>
      <xdr:nvGrpSpPr>
        <xdr:cNvPr id="90" name="Group 201"/>
        <xdr:cNvGrpSpPr>
          <a:grpSpLocks noChangeAspect="1"/>
        </xdr:cNvGrpSpPr>
      </xdr:nvGrpSpPr>
      <xdr:grpSpPr>
        <a:xfrm>
          <a:off x="2047875" y="7600950"/>
          <a:ext cx="428625" cy="190500"/>
          <a:chOff x="390" y="82"/>
          <a:chExt cx="51" cy="25"/>
        </a:xfrm>
        <a:solidFill>
          <a:srgbClr val="FFFFFF"/>
        </a:solidFill>
      </xdr:grpSpPr>
      <xdr:sp>
        <xdr:nvSpPr>
          <xdr:cNvPr id="91" name="Line 202"/>
          <xdr:cNvSpPr>
            <a:spLocks noChangeAspect="1"/>
          </xdr:cNvSpPr>
        </xdr:nvSpPr>
        <xdr:spPr>
          <a:xfrm>
            <a:off x="394" y="90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3"/>
          <xdr:cNvSpPr>
            <a:spLocks noChangeAspect="1"/>
          </xdr:cNvSpPr>
        </xdr:nvSpPr>
        <xdr:spPr>
          <a:xfrm>
            <a:off x="435" y="82"/>
            <a:ext cx="4" cy="2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4"/>
          <xdr:cNvSpPr>
            <a:spLocks noChangeAspect="1"/>
          </xdr:cNvSpPr>
        </xdr:nvSpPr>
        <xdr:spPr>
          <a:xfrm>
            <a:off x="412" y="86"/>
            <a:ext cx="8" cy="8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05"/>
          <xdr:cNvSpPr>
            <a:spLocks noChangeAspect="1"/>
          </xdr:cNvSpPr>
        </xdr:nvSpPr>
        <xdr:spPr>
          <a:xfrm>
            <a:off x="422" y="90"/>
            <a:ext cx="1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6"/>
          <xdr:cNvSpPr>
            <a:spLocks noChangeAspect="1"/>
          </xdr:cNvSpPr>
        </xdr:nvSpPr>
        <xdr:spPr>
          <a:xfrm>
            <a:off x="409" y="98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7"/>
          <xdr:cNvSpPr>
            <a:spLocks noChangeAspect="1"/>
          </xdr:cNvSpPr>
        </xdr:nvSpPr>
        <xdr:spPr>
          <a:xfrm>
            <a:off x="390" y="84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08"/>
          <xdr:cNvSpPr>
            <a:spLocks noChangeAspect="1"/>
          </xdr:cNvSpPr>
        </xdr:nvSpPr>
        <xdr:spPr>
          <a:xfrm>
            <a:off x="410" y="8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161925</xdr:colOff>
      <xdr:row>27</xdr:row>
      <xdr:rowOff>0</xdr:rowOff>
    </xdr:from>
    <xdr:to>
      <xdr:col>22</xdr:col>
      <xdr:colOff>590550</xdr:colOff>
      <xdr:row>27</xdr:row>
      <xdr:rowOff>190500</xdr:rowOff>
    </xdr:to>
    <xdr:grpSp>
      <xdr:nvGrpSpPr>
        <xdr:cNvPr id="98" name="Group 209"/>
        <xdr:cNvGrpSpPr>
          <a:grpSpLocks/>
        </xdr:cNvGrpSpPr>
      </xdr:nvGrpSpPr>
      <xdr:grpSpPr>
        <a:xfrm>
          <a:off x="16049625" y="7105650"/>
          <a:ext cx="428625" cy="190500"/>
          <a:chOff x="-56" y="-115000"/>
          <a:chExt cx="51" cy="125000"/>
        </a:xfrm>
        <a:solidFill>
          <a:srgbClr val="FFFFFF"/>
        </a:solidFill>
      </xdr:grpSpPr>
      <xdr:sp>
        <xdr:nvSpPr>
          <xdr:cNvPr id="99" name="Rectangle 210"/>
          <xdr:cNvSpPr>
            <a:spLocks/>
          </xdr:cNvSpPr>
        </xdr:nvSpPr>
        <xdr:spPr>
          <a:xfrm>
            <a:off x="-54" y="-115000"/>
            <a:ext cx="4" cy="125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211"/>
          <xdr:cNvSpPr>
            <a:spLocks/>
          </xdr:cNvSpPr>
        </xdr:nvSpPr>
        <xdr:spPr>
          <a:xfrm>
            <a:off x="-56" y="-25000"/>
            <a:ext cx="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2"/>
          <xdr:cNvSpPr>
            <a:spLocks/>
          </xdr:cNvSpPr>
        </xdr:nvSpPr>
        <xdr:spPr>
          <a:xfrm>
            <a:off x="-9" y="-55000"/>
            <a:ext cx="4" cy="60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295275</xdr:colOff>
      <xdr:row>30</xdr:row>
      <xdr:rowOff>57150</xdr:rowOff>
    </xdr:from>
    <xdr:to>
      <xdr:col>20</xdr:col>
      <xdr:colOff>600075</xdr:colOff>
      <xdr:row>30</xdr:row>
      <xdr:rowOff>171450</xdr:rowOff>
    </xdr:to>
    <xdr:grpSp>
      <xdr:nvGrpSpPr>
        <xdr:cNvPr id="102" name="Group 233"/>
        <xdr:cNvGrpSpPr>
          <a:grpSpLocks noChangeAspect="1"/>
        </xdr:cNvGrpSpPr>
      </xdr:nvGrpSpPr>
      <xdr:grpSpPr>
        <a:xfrm>
          <a:off x="14697075" y="7848600"/>
          <a:ext cx="304800" cy="114300"/>
          <a:chOff x="1345" y="824"/>
          <a:chExt cx="28" cy="12"/>
        </a:xfrm>
        <a:solidFill>
          <a:srgbClr val="FFFFFF"/>
        </a:solidFill>
      </xdr:grpSpPr>
      <xdr:sp>
        <xdr:nvSpPr>
          <xdr:cNvPr id="103" name="Line 218"/>
          <xdr:cNvSpPr>
            <a:spLocks noChangeAspect="1"/>
          </xdr:cNvSpPr>
        </xdr:nvSpPr>
        <xdr:spPr>
          <a:xfrm>
            <a:off x="1357" y="8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9"/>
          <xdr:cNvSpPr>
            <a:spLocks noChangeAspect="1"/>
          </xdr:cNvSpPr>
        </xdr:nvSpPr>
        <xdr:spPr>
          <a:xfrm>
            <a:off x="1345" y="8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0"/>
          <xdr:cNvSpPr>
            <a:spLocks noChangeAspect="1"/>
          </xdr:cNvSpPr>
        </xdr:nvSpPr>
        <xdr:spPr>
          <a:xfrm>
            <a:off x="1370" y="8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26</xdr:row>
      <xdr:rowOff>219075</xdr:rowOff>
    </xdr:from>
    <xdr:to>
      <xdr:col>12</xdr:col>
      <xdr:colOff>657225</xdr:colOff>
      <xdr:row>28</xdr:row>
      <xdr:rowOff>114300</xdr:rowOff>
    </xdr:to>
    <xdr:grpSp>
      <xdr:nvGrpSpPr>
        <xdr:cNvPr id="106" name="Group 221"/>
        <xdr:cNvGrpSpPr>
          <a:grpSpLocks/>
        </xdr:cNvGrpSpPr>
      </xdr:nvGrpSpPr>
      <xdr:grpSpPr>
        <a:xfrm>
          <a:off x="8810625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109" name="Group 227"/>
        <xdr:cNvGrpSpPr>
          <a:grpSpLocks/>
        </xdr:cNvGrpSpPr>
      </xdr:nvGrpSpPr>
      <xdr:grpSpPr>
        <a:xfrm>
          <a:off x="110204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12" name="Group 230"/>
        <xdr:cNvGrpSpPr>
          <a:grpSpLocks/>
        </xdr:cNvGrpSpPr>
      </xdr:nvGrpSpPr>
      <xdr:grpSpPr>
        <a:xfrm>
          <a:off x="566547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  <c r="AE1" s="59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8"/>
      <c r="BH1" s="59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</row>
    <row r="2" spans="2:88" ht="36" customHeight="1" thickBot="1" thickTop="1">
      <c r="B2" s="277" t="s">
        <v>74</v>
      </c>
      <c r="C2" s="278"/>
      <c r="D2" s="278"/>
      <c r="E2" s="278"/>
      <c r="F2" s="278"/>
      <c r="G2" s="278"/>
      <c r="H2" s="278"/>
      <c r="I2" s="278"/>
      <c r="J2" s="278"/>
      <c r="K2" s="278"/>
      <c r="L2" s="279"/>
      <c r="R2" s="60"/>
      <c r="S2" s="61"/>
      <c r="T2" s="61"/>
      <c r="U2" s="61"/>
      <c r="V2" s="280" t="s">
        <v>19</v>
      </c>
      <c r="W2" s="280"/>
      <c r="X2" s="280"/>
      <c r="Y2" s="280"/>
      <c r="Z2" s="61"/>
      <c r="AA2" s="61"/>
      <c r="AB2" s="61"/>
      <c r="AC2" s="62"/>
      <c r="AF2" s="57"/>
      <c r="AG2" s="57"/>
      <c r="AH2" s="57"/>
      <c r="AI2" s="57"/>
      <c r="AJ2" s="57"/>
      <c r="AK2" s="57"/>
      <c r="AL2" s="57"/>
      <c r="AZ2" s="57"/>
      <c r="BA2" s="57"/>
      <c r="BB2" s="57"/>
      <c r="BC2" s="57"/>
      <c r="BD2" s="57"/>
      <c r="BE2" s="57"/>
      <c r="BF2" s="57"/>
      <c r="BG2" s="57"/>
      <c r="BJ2" s="60"/>
      <c r="BK2" s="61"/>
      <c r="BL2" s="61"/>
      <c r="BM2" s="61"/>
      <c r="BN2" s="280" t="s">
        <v>19</v>
      </c>
      <c r="BO2" s="280"/>
      <c r="BP2" s="280"/>
      <c r="BQ2" s="280"/>
      <c r="BR2" s="61"/>
      <c r="BS2" s="61"/>
      <c r="BT2" s="61"/>
      <c r="BU2" s="62"/>
      <c r="BY2" s="57"/>
      <c r="BZ2" s="277" t="s">
        <v>80</v>
      </c>
      <c r="CA2" s="278"/>
      <c r="CB2" s="278"/>
      <c r="CC2" s="278"/>
      <c r="CD2" s="278"/>
      <c r="CE2" s="278"/>
      <c r="CF2" s="278"/>
      <c r="CG2" s="278"/>
      <c r="CH2" s="278"/>
      <c r="CI2" s="278"/>
      <c r="CJ2" s="279"/>
    </row>
    <row r="3" spans="18:77" ht="21" customHeight="1" thickBot="1" thickTop="1">
      <c r="R3" s="291" t="s">
        <v>20</v>
      </c>
      <c r="S3" s="292"/>
      <c r="T3" s="63"/>
      <c r="U3" s="64"/>
      <c r="V3" s="293" t="s">
        <v>21</v>
      </c>
      <c r="W3" s="294"/>
      <c r="X3" s="294"/>
      <c r="Y3" s="295"/>
      <c r="Z3" s="65"/>
      <c r="AA3" s="66"/>
      <c r="AB3" s="275" t="s">
        <v>22</v>
      </c>
      <c r="AC3" s="276"/>
      <c r="AD3" s="57"/>
      <c r="AE3" s="57"/>
      <c r="AF3" s="57"/>
      <c r="AG3" s="57"/>
      <c r="AH3" s="57"/>
      <c r="AI3" s="57"/>
      <c r="AJ3" s="57"/>
      <c r="AK3" s="57"/>
      <c r="AL3" s="57"/>
      <c r="AM3" s="67" t="s">
        <v>75</v>
      </c>
      <c r="AN3" s="68"/>
      <c r="AO3" s="68"/>
      <c r="AP3" s="69"/>
      <c r="AQ3" s="69"/>
      <c r="AR3" s="281" t="s">
        <v>90</v>
      </c>
      <c r="AS3" s="281"/>
      <c r="AT3" s="281"/>
      <c r="AU3" s="69"/>
      <c r="AV3" s="69"/>
      <c r="AX3" s="70"/>
      <c r="AY3" s="71" t="s">
        <v>77</v>
      </c>
      <c r="AZ3" s="57"/>
      <c r="BA3" s="57"/>
      <c r="BB3" s="57"/>
      <c r="BC3" s="57"/>
      <c r="BD3" s="57"/>
      <c r="BE3" s="57"/>
      <c r="BF3" s="57"/>
      <c r="BG3" s="57"/>
      <c r="BJ3" s="297" t="s">
        <v>22</v>
      </c>
      <c r="BK3" s="298"/>
      <c r="BL3" s="65"/>
      <c r="BM3" s="66"/>
      <c r="BN3" s="299" t="s">
        <v>21</v>
      </c>
      <c r="BO3" s="300"/>
      <c r="BP3" s="300"/>
      <c r="BQ3" s="292"/>
      <c r="BR3" s="72"/>
      <c r="BS3" s="73"/>
      <c r="BT3" s="299" t="s">
        <v>20</v>
      </c>
      <c r="BU3" s="301"/>
      <c r="BY3" s="57"/>
    </row>
    <row r="4" spans="2:89" ht="21" customHeight="1" thickBo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78"/>
      <c r="S4" s="79"/>
      <c r="T4" s="80"/>
      <c r="U4" s="81"/>
      <c r="V4" s="296" t="s">
        <v>23</v>
      </c>
      <c r="W4" s="296"/>
      <c r="X4" s="296"/>
      <c r="Y4" s="296"/>
      <c r="Z4" s="80"/>
      <c r="AA4" s="81"/>
      <c r="AB4" s="83"/>
      <c r="AC4" s="84"/>
      <c r="AD4" s="57"/>
      <c r="AE4" s="57"/>
      <c r="AF4" s="57"/>
      <c r="AG4" s="57"/>
      <c r="AH4" s="57"/>
      <c r="AI4" s="57"/>
      <c r="AJ4" s="57"/>
      <c r="AK4" s="57"/>
      <c r="AL4" s="57"/>
      <c r="AM4" s="85"/>
      <c r="AN4" s="85"/>
      <c r="AO4" s="85"/>
      <c r="AP4" s="86"/>
      <c r="AQ4" s="86"/>
      <c r="AR4" s="282"/>
      <c r="AS4" s="282"/>
      <c r="AT4" s="282"/>
      <c r="AU4" s="86"/>
      <c r="AV4" s="86"/>
      <c r="AW4" s="87"/>
      <c r="AX4" s="87"/>
      <c r="AY4" s="87"/>
      <c r="AZ4" s="57"/>
      <c r="BA4" s="57"/>
      <c r="BB4" s="57"/>
      <c r="BC4" s="57"/>
      <c r="BD4" s="57"/>
      <c r="BE4" s="57"/>
      <c r="BF4" s="57"/>
      <c r="BG4" s="57"/>
      <c r="BJ4" s="88"/>
      <c r="BK4" s="83"/>
      <c r="BL4" s="80"/>
      <c r="BM4" s="81"/>
      <c r="BN4" s="296" t="s">
        <v>78</v>
      </c>
      <c r="BO4" s="296"/>
      <c r="BP4" s="296"/>
      <c r="BQ4" s="296"/>
      <c r="BR4" s="82"/>
      <c r="BS4" s="82"/>
      <c r="BT4" s="89"/>
      <c r="BU4" s="84"/>
      <c r="BY4" s="57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90"/>
    </row>
    <row r="5" spans="2:88" ht="24" customHeight="1" thickTop="1">
      <c r="B5" s="91"/>
      <c r="C5" s="92" t="s">
        <v>24</v>
      </c>
      <c r="D5" s="93"/>
      <c r="E5" s="94"/>
      <c r="F5" s="94"/>
      <c r="G5" s="94"/>
      <c r="H5" s="94"/>
      <c r="I5" s="94"/>
      <c r="J5" s="95"/>
      <c r="L5" s="96"/>
      <c r="R5" s="97"/>
      <c r="S5" s="98"/>
      <c r="T5" s="99"/>
      <c r="U5" s="100"/>
      <c r="V5" s="101"/>
      <c r="W5" s="102"/>
      <c r="X5" s="99"/>
      <c r="Y5" s="100"/>
      <c r="Z5" s="99"/>
      <c r="AA5" s="100"/>
      <c r="AB5" s="69"/>
      <c r="AC5" s="103"/>
      <c r="AD5" s="57"/>
      <c r="AE5" s="57"/>
      <c r="AF5" s="57"/>
      <c r="AG5" s="57"/>
      <c r="AH5" s="57"/>
      <c r="AI5" s="57"/>
      <c r="AJ5" s="57"/>
      <c r="AK5" s="57"/>
      <c r="AL5" s="57"/>
      <c r="AM5" s="104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6"/>
      <c r="AZ5" s="57"/>
      <c r="BA5" s="57"/>
      <c r="BB5" s="57"/>
      <c r="BC5" s="57"/>
      <c r="BD5" s="57"/>
      <c r="BE5" s="57"/>
      <c r="BF5" s="57"/>
      <c r="BG5" s="57"/>
      <c r="BJ5" s="107"/>
      <c r="BK5" s="108"/>
      <c r="BL5" s="99"/>
      <c r="BM5" s="98"/>
      <c r="BN5" s="99"/>
      <c r="BO5" s="109"/>
      <c r="BP5" s="99"/>
      <c r="BQ5" s="98"/>
      <c r="BR5" s="99"/>
      <c r="BS5" s="98"/>
      <c r="BT5" s="110"/>
      <c r="BU5" s="111"/>
      <c r="BY5" s="57"/>
      <c r="BZ5" s="91"/>
      <c r="CA5" s="92" t="s">
        <v>24</v>
      </c>
      <c r="CB5" s="93"/>
      <c r="CC5" s="94"/>
      <c r="CD5" s="94"/>
      <c r="CE5" s="94"/>
      <c r="CF5" s="94"/>
      <c r="CG5" s="94"/>
      <c r="CH5" s="95"/>
      <c r="CJ5" s="96"/>
    </row>
    <row r="6" spans="2:88" ht="24" customHeight="1">
      <c r="B6" s="91"/>
      <c r="C6" s="92" t="s">
        <v>25</v>
      </c>
      <c r="D6" s="93"/>
      <c r="E6" s="94"/>
      <c r="F6" s="94"/>
      <c r="G6" s="112" t="s">
        <v>58</v>
      </c>
      <c r="H6" s="94"/>
      <c r="I6" s="94"/>
      <c r="J6" s="95"/>
      <c r="K6" s="113" t="s">
        <v>60</v>
      </c>
      <c r="L6" s="96"/>
      <c r="R6" s="114" t="s">
        <v>79</v>
      </c>
      <c r="S6" s="115">
        <v>81.158</v>
      </c>
      <c r="T6" s="99"/>
      <c r="U6" s="100"/>
      <c r="V6" s="101"/>
      <c r="W6" s="102"/>
      <c r="X6" s="99"/>
      <c r="Y6" s="100"/>
      <c r="Z6" s="99"/>
      <c r="AA6" s="258"/>
      <c r="AB6" s="287" t="s">
        <v>65</v>
      </c>
      <c r="AC6" s="288"/>
      <c r="AD6" s="57"/>
      <c r="AE6" s="57"/>
      <c r="AF6" s="57"/>
      <c r="AG6" s="57"/>
      <c r="AH6" s="57"/>
      <c r="AI6" s="57"/>
      <c r="AJ6" s="57"/>
      <c r="AK6" s="57"/>
      <c r="AL6" s="57"/>
      <c r="AM6" s="117"/>
      <c r="AN6" s="118" t="s">
        <v>26</v>
      </c>
      <c r="AO6" s="119"/>
      <c r="AP6" s="120"/>
      <c r="AQ6" s="121"/>
      <c r="AR6" s="122"/>
      <c r="AS6" s="123" t="s">
        <v>61</v>
      </c>
      <c r="AT6" s="122"/>
      <c r="AU6" s="121"/>
      <c r="AV6" s="120"/>
      <c r="AW6" s="124"/>
      <c r="AX6" s="125"/>
      <c r="AY6" s="126"/>
      <c r="AZ6" s="57"/>
      <c r="BA6" s="57"/>
      <c r="BB6" s="57"/>
      <c r="BC6" s="57"/>
      <c r="BD6" s="57"/>
      <c r="BE6" s="57"/>
      <c r="BF6" s="57"/>
      <c r="BG6" s="57"/>
      <c r="BJ6" s="302" t="s">
        <v>65</v>
      </c>
      <c r="BK6" s="303"/>
      <c r="BL6" s="69"/>
      <c r="BM6" s="127"/>
      <c r="BN6" s="69"/>
      <c r="BO6" s="128"/>
      <c r="BP6" s="99"/>
      <c r="BQ6" s="100"/>
      <c r="BR6" s="99"/>
      <c r="BS6" s="100"/>
      <c r="BT6" s="129" t="s">
        <v>79</v>
      </c>
      <c r="BU6" s="260">
        <v>78.526</v>
      </c>
      <c r="BY6" s="57"/>
      <c r="BZ6" s="91"/>
      <c r="CA6" s="92" t="s">
        <v>25</v>
      </c>
      <c r="CB6" s="93"/>
      <c r="CC6" s="94"/>
      <c r="CD6" s="94"/>
      <c r="CE6" s="112" t="s">
        <v>58</v>
      </c>
      <c r="CF6" s="94"/>
      <c r="CG6" s="94"/>
      <c r="CH6" s="95"/>
      <c r="CI6" s="113" t="s">
        <v>60</v>
      </c>
      <c r="CJ6" s="96"/>
    </row>
    <row r="7" spans="2:88" ht="24" customHeight="1">
      <c r="B7" s="91"/>
      <c r="C7" s="92" t="s">
        <v>27</v>
      </c>
      <c r="D7" s="93"/>
      <c r="E7" s="94"/>
      <c r="F7" s="94"/>
      <c r="G7" s="130" t="s">
        <v>59</v>
      </c>
      <c r="H7" s="94"/>
      <c r="I7" s="94"/>
      <c r="J7" s="93"/>
      <c r="K7" s="93"/>
      <c r="L7" s="131"/>
      <c r="R7" s="97"/>
      <c r="S7" s="100"/>
      <c r="T7" s="99"/>
      <c r="U7" s="100"/>
      <c r="V7" s="132" t="s">
        <v>0</v>
      </c>
      <c r="W7" s="133">
        <v>80.086</v>
      </c>
      <c r="X7" s="134" t="s">
        <v>100</v>
      </c>
      <c r="Y7" s="135">
        <v>80.113</v>
      </c>
      <c r="Z7" s="99"/>
      <c r="AA7" s="258"/>
      <c r="AB7" s="289" t="s">
        <v>66</v>
      </c>
      <c r="AC7" s="290"/>
      <c r="AD7" s="57"/>
      <c r="AE7" s="57"/>
      <c r="AF7" s="57"/>
      <c r="AG7" s="57"/>
      <c r="AH7" s="57"/>
      <c r="AI7" s="57"/>
      <c r="AJ7" s="57"/>
      <c r="AK7" s="57"/>
      <c r="AL7" s="57"/>
      <c r="AM7" s="117"/>
      <c r="AN7" s="118" t="s">
        <v>25</v>
      </c>
      <c r="AO7" s="119"/>
      <c r="AP7" s="120"/>
      <c r="AQ7" s="121"/>
      <c r="AR7" s="121"/>
      <c r="AS7" s="130" t="s">
        <v>98</v>
      </c>
      <c r="AT7" s="121"/>
      <c r="AU7" s="121"/>
      <c r="AV7" s="120"/>
      <c r="AW7" s="120"/>
      <c r="AX7" s="113" t="s">
        <v>76</v>
      </c>
      <c r="AY7" s="126"/>
      <c r="AZ7" s="57"/>
      <c r="BA7" s="57"/>
      <c r="BB7" s="57"/>
      <c r="BC7" s="57"/>
      <c r="BD7" s="57"/>
      <c r="BE7" s="57"/>
      <c r="BF7" s="57"/>
      <c r="BG7" s="57"/>
      <c r="BJ7" s="304" t="s">
        <v>66</v>
      </c>
      <c r="BK7" s="305"/>
      <c r="BL7" s="69"/>
      <c r="BM7" s="127"/>
      <c r="BN7" s="132" t="s">
        <v>1</v>
      </c>
      <c r="BO7" s="133">
        <v>79.509</v>
      </c>
      <c r="BP7" s="134" t="s">
        <v>15</v>
      </c>
      <c r="BQ7" s="135">
        <v>79.509</v>
      </c>
      <c r="BR7" s="99"/>
      <c r="BS7" s="100"/>
      <c r="BT7" s="171"/>
      <c r="BU7" s="116"/>
      <c r="BY7" s="57"/>
      <c r="BZ7" s="91"/>
      <c r="CA7" s="92" t="s">
        <v>27</v>
      </c>
      <c r="CB7" s="93"/>
      <c r="CC7" s="94"/>
      <c r="CD7" s="94"/>
      <c r="CE7" s="130" t="s">
        <v>59</v>
      </c>
      <c r="CF7" s="94"/>
      <c r="CG7" s="94"/>
      <c r="CH7" s="93"/>
      <c r="CI7" s="93"/>
      <c r="CJ7" s="131"/>
    </row>
    <row r="8" spans="2:88" ht="24" customHeight="1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8"/>
      <c r="R8" s="139" t="s">
        <v>28</v>
      </c>
      <c r="S8" s="140">
        <v>80.511</v>
      </c>
      <c r="T8" s="99"/>
      <c r="U8" s="100"/>
      <c r="V8" s="101"/>
      <c r="W8" s="102"/>
      <c r="X8" s="99"/>
      <c r="Y8" s="100"/>
      <c r="Z8" s="99"/>
      <c r="AA8" s="258"/>
      <c r="AB8" s="287" t="s">
        <v>67</v>
      </c>
      <c r="AC8" s="288"/>
      <c r="AD8" s="57"/>
      <c r="AE8" s="57"/>
      <c r="AF8" s="57"/>
      <c r="AG8" s="57"/>
      <c r="AH8" s="57"/>
      <c r="AI8" s="57"/>
      <c r="AJ8" s="57"/>
      <c r="AK8" s="57"/>
      <c r="AL8" s="57"/>
      <c r="AM8" s="117"/>
      <c r="AN8" s="118" t="s">
        <v>27</v>
      </c>
      <c r="AO8" s="141"/>
      <c r="AP8" s="141"/>
      <c r="AQ8" s="121"/>
      <c r="AR8" s="142"/>
      <c r="AS8" s="130" t="s">
        <v>99</v>
      </c>
      <c r="AT8" s="142"/>
      <c r="AU8" s="121"/>
      <c r="AV8" s="141"/>
      <c r="AW8" s="143"/>
      <c r="AX8" s="143"/>
      <c r="AY8" s="126"/>
      <c r="AZ8" s="57"/>
      <c r="BA8" s="57"/>
      <c r="BB8" s="57"/>
      <c r="BC8" s="57"/>
      <c r="BD8" s="57"/>
      <c r="BE8" s="57"/>
      <c r="BF8" s="57"/>
      <c r="BG8" s="57"/>
      <c r="BJ8" s="302" t="s">
        <v>67</v>
      </c>
      <c r="BK8" s="303"/>
      <c r="BL8" s="69"/>
      <c r="BM8" s="127"/>
      <c r="BN8" s="101"/>
      <c r="BO8" s="102"/>
      <c r="BP8" s="99"/>
      <c r="BQ8" s="100"/>
      <c r="BR8" s="99"/>
      <c r="BS8" s="100"/>
      <c r="BT8" s="144" t="s">
        <v>29</v>
      </c>
      <c r="BU8" s="145">
        <v>79.223</v>
      </c>
      <c r="BY8" s="57"/>
      <c r="BZ8" s="136"/>
      <c r="CA8" s="137"/>
      <c r="CB8" s="137"/>
      <c r="CC8" s="137"/>
      <c r="CD8" s="137"/>
      <c r="CE8" s="137"/>
      <c r="CF8" s="137"/>
      <c r="CG8" s="137"/>
      <c r="CH8" s="137"/>
      <c r="CI8" s="137"/>
      <c r="CJ8" s="138"/>
    </row>
    <row r="9" spans="2:88" ht="24" customHeight="1" thickBot="1">
      <c r="B9" s="146"/>
      <c r="C9" s="93"/>
      <c r="D9" s="93"/>
      <c r="E9" s="93"/>
      <c r="F9" s="93"/>
      <c r="G9" s="93"/>
      <c r="H9" s="93"/>
      <c r="I9" s="93"/>
      <c r="J9" s="93"/>
      <c r="K9" s="93"/>
      <c r="L9" s="131"/>
      <c r="R9" s="147"/>
      <c r="S9" s="148"/>
      <c r="T9" s="149"/>
      <c r="U9" s="148"/>
      <c r="V9" s="149"/>
      <c r="W9" s="150"/>
      <c r="X9" s="149"/>
      <c r="Y9" s="148"/>
      <c r="Z9" s="149"/>
      <c r="AA9" s="148"/>
      <c r="AB9" s="151"/>
      <c r="AC9" s="152"/>
      <c r="AD9" s="57"/>
      <c r="AE9" s="57"/>
      <c r="AF9" s="57"/>
      <c r="AG9" s="57"/>
      <c r="AH9" s="57"/>
      <c r="AI9" s="57"/>
      <c r="AJ9" s="57"/>
      <c r="AK9" s="57"/>
      <c r="AL9" s="57"/>
      <c r="AM9" s="153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  <c r="AZ9" s="57"/>
      <c r="BA9" s="57"/>
      <c r="BB9" s="57"/>
      <c r="BC9" s="57"/>
      <c r="BD9" s="57"/>
      <c r="BE9" s="57"/>
      <c r="BF9" s="57"/>
      <c r="BG9" s="57"/>
      <c r="BJ9" s="156"/>
      <c r="BK9" s="157"/>
      <c r="BL9" s="151"/>
      <c r="BM9" s="158"/>
      <c r="BN9" s="151"/>
      <c r="BO9" s="159"/>
      <c r="BP9" s="151"/>
      <c r="BQ9" s="158"/>
      <c r="BR9" s="160"/>
      <c r="BS9" s="161"/>
      <c r="BT9" s="162"/>
      <c r="BU9" s="163"/>
      <c r="BY9" s="57"/>
      <c r="BZ9" s="146"/>
      <c r="CA9" s="93"/>
      <c r="CB9" s="93"/>
      <c r="CC9" s="93"/>
      <c r="CD9" s="93"/>
      <c r="CE9" s="93"/>
      <c r="CF9" s="93"/>
      <c r="CG9" s="93"/>
      <c r="CH9" s="93"/>
      <c r="CI9" s="93"/>
      <c r="CJ9" s="131"/>
    </row>
    <row r="10" spans="2:88" ht="24" customHeight="1">
      <c r="B10" s="91"/>
      <c r="C10" s="164" t="s">
        <v>30</v>
      </c>
      <c r="D10" s="93"/>
      <c r="E10" s="93"/>
      <c r="F10" s="95"/>
      <c r="G10" s="165" t="s">
        <v>83</v>
      </c>
      <c r="H10" s="93"/>
      <c r="I10" s="93"/>
      <c r="J10" s="166" t="s">
        <v>31</v>
      </c>
      <c r="K10" s="167" t="s">
        <v>84</v>
      </c>
      <c r="L10" s="96"/>
      <c r="AD10" s="57"/>
      <c r="AE10" s="57"/>
      <c r="AF10" s="57"/>
      <c r="AG10" s="57"/>
      <c r="AH10" s="57"/>
      <c r="AI10" s="57"/>
      <c r="AJ10" s="57"/>
      <c r="AK10" s="57"/>
      <c r="AL10" s="57"/>
      <c r="AM10" s="168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  <c r="AZ10" s="57"/>
      <c r="BA10" s="57"/>
      <c r="BB10" s="57"/>
      <c r="BC10" s="57"/>
      <c r="BD10" s="57"/>
      <c r="BE10" s="57"/>
      <c r="BF10" s="57"/>
      <c r="BG10" s="57"/>
      <c r="BY10" s="57"/>
      <c r="BZ10" s="91"/>
      <c r="CA10" s="164" t="s">
        <v>30</v>
      </c>
      <c r="CB10" s="93"/>
      <c r="CC10" s="93"/>
      <c r="CD10" s="95"/>
      <c r="CE10" s="165" t="s">
        <v>94</v>
      </c>
      <c r="CF10" s="93"/>
      <c r="CG10" s="93"/>
      <c r="CH10" s="166" t="s">
        <v>31</v>
      </c>
      <c r="CI10" s="167" t="s">
        <v>96</v>
      </c>
      <c r="CJ10" s="96"/>
    </row>
    <row r="11" spans="2:88" ht="24" customHeight="1">
      <c r="B11" s="91"/>
      <c r="C11" s="164" t="s">
        <v>34</v>
      </c>
      <c r="D11" s="93"/>
      <c r="E11" s="93"/>
      <c r="F11" s="95"/>
      <c r="G11" s="165" t="s">
        <v>32</v>
      </c>
      <c r="H11" s="93"/>
      <c r="I11" s="171"/>
      <c r="J11" s="166" t="s">
        <v>35</v>
      </c>
      <c r="K11" s="167" t="s">
        <v>33</v>
      </c>
      <c r="L11" s="96"/>
      <c r="R11" s="269" t="s">
        <v>102</v>
      </c>
      <c r="S11" s="269" t="s">
        <v>103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117"/>
      <c r="AN11" s="172" t="s">
        <v>36</v>
      </c>
      <c r="AO11" s="173"/>
      <c r="AP11" s="173"/>
      <c r="AQ11" s="174"/>
      <c r="AR11" s="174"/>
      <c r="AS11" s="172" t="s">
        <v>62</v>
      </c>
      <c r="AU11" s="174"/>
      <c r="AV11" s="174"/>
      <c r="AW11" s="172" t="s">
        <v>81</v>
      </c>
      <c r="AX11" s="174"/>
      <c r="AY11" s="126"/>
      <c r="AZ11" s="57"/>
      <c r="BA11" s="57"/>
      <c r="BB11" s="57"/>
      <c r="BC11" s="57"/>
      <c r="BD11" s="57"/>
      <c r="BE11" s="57"/>
      <c r="BF11" s="57"/>
      <c r="BG11" s="57"/>
      <c r="BY11" s="57"/>
      <c r="BZ11" s="91"/>
      <c r="CA11" s="164" t="s">
        <v>34</v>
      </c>
      <c r="CB11" s="93"/>
      <c r="CC11" s="93"/>
      <c r="CD11" s="95"/>
      <c r="CE11" s="165" t="s">
        <v>95</v>
      </c>
      <c r="CF11" s="93"/>
      <c r="CG11" s="171"/>
      <c r="CH11" s="166" t="s">
        <v>35</v>
      </c>
      <c r="CI11" s="167" t="s">
        <v>97</v>
      </c>
      <c r="CJ11" s="96"/>
    </row>
    <row r="12" spans="2:88" ht="24" customHeight="1" thickBo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P12" s="178"/>
      <c r="Q12" s="178"/>
      <c r="AD12" s="57"/>
      <c r="AE12" s="57"/>
      <c r="AF12" s="57"/>
      <c r="AG12" s="57"/>
      <c r="AH12" s="57"/>
      <c r="AI12" s="57"/>
      <c r="AJ12" s="57"/>
      <c r="AK12" s="57"/>
      <c r="AL12" s="57"/>
      <c r="AM12" s="117"/>
      <c r="AN12" s="166" t="s">
        <v>37</v>
      </c>
      <c r="AO12" s="173"/>
      <c r="AP12" s="173"/>
      <c r="AQ12" s="174"/>
      <c r="AR12" s="174"/>
      <c r="AS12" s="179" t="s">
        <v>91</v>
      </c>
      <c r="AU12" s="174"/>
      <c r="AV12" s="174"/>
      <c r="AW12" s="259" t="s">
        <v>82</v>
      </c>
      <c r="AX12" s="174"/>
      <c r="AY12" s="126"/>
      <c r="AZ12" s="57"/>
      <c r="BA12" s="57"/>
      <c r="BB12" s="57"/>
      <c r="BC12" s="57"/>
      <c r="BD12" s="57"/>
      <c r="BE12" s="57"/>
      <c r="BF12" s="57"/>
      <c r="BG12" s="57"/>
      <c r="BY12" s="57"/>
      <c r="BZ12" s="175"/>
      <c r="CA12" s="176"/>
      <c r="CB12" s="176"/>
      <c r="CC12" s="176"/>
      <c r="CD12" s="176"/>
      <c r="CE12" s="176"/>
      <c r="CF12" s="176"/>
      <c r="CG12" s="176"/>
      <c r="CH12" s="176"/>
      <c r="CI12" s="176"/>
      <c r="CJ12" s="177"/>
    </row>
    <row r="13" spans="30:77" ht="24" customHeight="1" thickTop="1">
      <c r="AD13" s="57"/>
      <c r="AE13" s="57"/>
      <c r="AF13" s="57"/>
      <c r="AG13" s="57"/>
      <c r="AH13" s="57"/>
      <c r="AI13" s="57"/>
      <c r="AJ13" s="57"/>
      <c r="AK13" s="57"/>
      <c r="AL13" s="57"/>
      <c r="AM13" s="117"/>
      <c r="AN13" s="166" t="s">
        <v>38</v>
      </c>
      <c r="AO13" s="173"/>
      <c r="AP13" s="173"/>
      <c r="AQ13" s="174"/>
      <c r="AR13" s="174"/>
      <c r="AS13" s="180" t="s">
        <v>71</v>
      </c>
      <c r="AU13" s="174"/>
      <c r="AV13" s="174"/>
      <c r="AW13" s="166" t="s">
        <v>63</v>
      </c>
      <c r="AX13" s="174"/>
      <c r="AY13" s="126"/>
      <c r="AZ13" s="57"/>
      <c r="BA13" s="57"/>
      <c r="BB13" s="57"/>
      <c r="BC13" s="57"/>
      <c r="BD13" s="57"/>
      <c r="BE13" s="57"/>
      <c r="BF13" s="57"/>
      <c r="BG13" s="57"/>
      <c r="BY13" s="57"/>
    </row>
    <row r="14" spans="16:77" ht="18" customHeight="1" thickBot="1">
      <c r="P14" s="178"/>
      <c r="Q14" s="178"/>
      <c r="AD14" s="57"/>
      <c r="AE14" s="57"/>
      <c r="AF14" s="57"/>
      <c r="AH14" s="57"/>
      <c r="AI14" s="57"/>
      <c r="AJ14" s="57"/>
      <c r="AK14" s="57"/>
      <c r="AL14" s="57"/>
      <c r="AM14" s="181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3"/>
      <c r="AZ14" s="57"/>
      <c r="BB14" s="57"/>
      <c r="BC14" s="57"/>
      <c r="BD14" s="57"/>
      <c r="BV14" s="178"/>
      <c r="BW14" s="178"/>
      <c r="BX14" s="178"/>
      <c r="BY14" s="184"/>
    </row>
    <row r="15" spans="15:76" ht="18" customHeight="1" thickTop="1">
      <c r="O15" s="178"/>
      <c r="AD15" s="57"/>
      <c r="AE15" s="57"/>
      <c r="AF15" s="57"/>
      <c r="AH15" s="57"/>
      <c r="AI15" s="57"/>
      <c r="AJ15" s="57"/>
      <c r="AK15" s="57"/>
      <c r="AL15" s="57"/>
      <c r="AZ15" s="57"/>
      <c r="BB15" s="57"/>
      <c r="BC15" s="57"/>
      <c r="BE15" s="57"/>
      <c r="BF15" s="57"/>
      <c r="BH15" s="57"/>
      <c r="BJ15" s="57"/>
      <c r="BN15" s="57"/>
      <c r="BP15" s="57"/>
      <c r="BV15" s="178"/>
      <c r="BW15" s="178"/>
      <c r="BX15" s="178"/>
    </row>
    <row r="16" ht="18" customHeight="1"/>
    <row r="17" spans="45:70" ht="18" customHeight="1">
      <c r="AS17" s="255" t="s">
        <v>72</v>
      </c>
      <c r="BR17" s="57"/>
    </row>
    <row r="18" spans="45:70" ht="18" customHeight="1">
      <c r="AS18" s="186" t="s">
        <v>64</v>
      </c>
      <c r="BN18" s="57"/>
      <c r="BR18" s="57"/>
    </row>
    <row r="19" ht="18" customHeight="1">
      <c r="L19" s="57"/>
    </row>
    <row r="20" ht="18" customHeight="1"/>
    <row r="21" ht="18" customHeight="1">
      <c r="AS21" s="185" t="s">
        <v>39</v>
      </c>
    </row>
    <row r="22" ht="18" customHeight="1">
      <c r="AS22" s="186" t="s">
        <v>40</v>
      </c>
    </row>
    <row r="23" spans="27:87" ht="18" customHeight="1">
      <c r="AA23" s="57"/>
      <c r="AN23" s="57"/>
      <c r="AO23" s="57"/>
      <c r="AP23" s="57"/>
      <c r="AQ23" s="57"/>
      <c r="AR23" s="57"/>
      <c r="AS23" s="186" t="s">
        <v>41</v>
      </c>
      <c r="AU23" s="57"/>
      <c r="AV23" s="57"/>
      <c r="AX23" s="57"/>
      <c r="AY23" s="57"/>
      <c r="AZ23" s="57"/>
      <c r="BQ23" s="57"/>
      <c r="BT23" s="57"/>
      <c r="BV23" s="57"/>
      <c r="BW23" s="57"/>
      <c r="BX23" s="57"/>
      <c r="BZ23" s="57"/>
      <c r="CA23" s="57"/>
      <c r="CC23" s="57"/>
      <c r="CD23" s="57"/>
      <c r="CF23" s="57"/>
      <c r="CI23" s="57"/>
    </row>
    <row r="24" spans="68:74" ht="18" customHeight="1">
      <c r="BP24" s="57"/>
      <c r="BV24" s="57"/>
    </row>
    <row r="25" spans="51:85" ht="18" customHeight="1">
      <c r="AY25" s="57"/>
      <c r="BV25" s="57"/>
      <c r="CF25" s="57"/>
      <c r="CG25" s="57"/>
    </row>
    <row r="26" spans="1:89" ht="18" customHeight="1">
      <c r="A26" s="188"/>
      <c r="C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S26" s="57"/>
      <c r="BN26" s="57"/>
      <c r="BO26" s="57"/>
      <c r="BQ26" s="57"/>
      <c r="BR26" s="57"/>
      <c r="BS26" s="57"/>
      <c r="BU26" s="57"/>
      <c r="BV26" s="57"/>
      <c r="BW26" s="57"/>
      <c r="BX26" s="57"/>
      <c r="CK26" s="188"/>
    </row>
    <row r="27" spans="1:86" ht="18" customHeight="1">
      <c r="A27" s="188"/>
      <c r="L27" s="57"/>
      <c r="M27" s="57"/>
      <c r="T27" s="57"/>
      <c r="W27" s="264" t="s">
        <v>0</v>
      </c>
      <c r="AA27" s="57"/>
      <c r="AD27" s="57"/>
      <c r="AE27" s="57"/>
      <c r="AF27" s="57"/>
      <c r="AG27" s="57"/>
      <c r="AH27" s="57"/>
      <c r="AI27" s="57"/>
      <c r="AJ27" s="57"/>
      <c r="AL27" s="57"/>
      <c r="AZ27" s="57"/>
      <c r="BA27" s="57"/>
      <c r="BB27" s="57"/>
      <c r="BC27" s="57"/>
      <c r="BD27" s="57"/>
      <c r="BE27" s="57"/>
      <c r="BF27" s="57"/>
      <c r="BG27" s="57"/>
      <c r="BO27" s="57"/>
      <c r="BP27" s="57"/>
      <c r="BV27" s="57"/>
      <c r="BW27" s="57"/>
      <c r="BZ27" s="57"/>
      <c r="CA27" s="57"/>
      <c r="CH27" s="189" t="s">
        <v>29</v>
      </c>
    </row>
    <row r="28" spans="1:89" ht="18" customHeight="1">
      <c r="A28" s="188"/>
      <c r="M28" s="270">
        <v>1</v>
      </c>
      <c r="AD28" s="57"/>
      <c r="AE28" s="57"/>
      <c r="AF28" s="57"/>
      <c r="AG28" s="57"/>
      <c r="AH28" s="57"/>
      <c r="AI28" s="57"/>
      <c r="AJ28" s="57"/>
      <c r="AK28" s="57"/>
      <c r="AZ28" s="57"/>
      <c r="BA28" s="57"/>
      <c r="BB28" s="57"/>
      <c r="BC28" s="57"/>
      <c r="BD28" s="57"/>
      <c r="BE28" s="57"/>
      <c r="BF28" s="57"/>
      <c r="BX28" s="57"/>
      <c r="BY28" s="270">
        <v>7</v>
      </c>
      <c r="CK28" s="188"/>
    </row>
    <row r="29" spans="2:88" ht="18" customHeight="1">
      <c r="B29" s="188"/>
      <c r="J29" s="57"/>
      <c r="K29" s="57"/>
      <c r="L29" s="57"/>
      <c r="M29" s="57"/>
      <c r="N29" s="57"/>
      <c r="O29" s="57"/>
      <c r="Q29" s="57"/>
      <c r="R29" s="57"/>
      <c r="U29" s="57"/>
      <c r="W29" s="57"/>
      <c r="Y29" s="57"/>
      <c r="AA29" s="57"/>
      <c r="AD29" s="57"/>
      <c r="AE29" s="57"/>
      <c r="AF29" s="57"/>
      <c r="AG29" s="57"/>
      <c r="AH29" s="57"/>
      <c r="AI29" s="57"/>
      <c r="AJ29" s="57"/>
      <c r="AK29" s="57"/>
      <c r="AL29" s="57"/>
      <c r="AS29" s="187"/>
      <c r="AZ29" s="57"/>
      <c r="BA29" s="57"/>
      <c r="BB29" s="57"/>
      <c r="BC29" s="57"/>
      <c r="BD29" s="57"/>
      <c r="BE29" s="57"/>
      <c r="BF29" s="57"/>
      <c r="BN29" s="57"/>
      <c r="BO29" s="57"/>
      <c r="BP29" s="57"/>
      <c r="BR29" s="57"/>
      <c r="BS29" s="57"/>
      <c r="BU29" s="57"/>
      <c r="BV29" s="57"/>
      <c r="BW29" s="57"/>
      <c r="BX29" s="57"/>
      <c r="BY29" s="57"/>
      <c r="BZ29" s="57"/>
      <c r="CA29" s="57"/>
      <c r="CB29" s="57"/>
      <c r="CD29" s="57"/>
      <c r="CJ29" s="188"/>
    </row>
    <row r="30" spans="17:72" ht="18" customHeight="1">
      <c r="Q30" s="57"/>
      <c r="U30" s="264" t="s">
        <v>18</v>
      </c>
      <c r="AD30" s="57"/>
      <c r="AE30" s="57"/>
      <c r="AF30" s="57"/>
      <c r="AG30" s="57"/>
      <c r="AH30" s="57"/>
      <c r="AL30" s="57"/>
      <c r="AS30" s="57"/>
      <c r="AU30" s="57"/>
      <c r="AZ30" s="57"/>
      <c r="BB30" s="57"/>
      <c r="BC30" s="57"/>
      <c r="BD30" s="57"/>
      <c r="BE30" s="57"/>
      <c r="BF30" s="57"/>
      <c r="BR30" s="57"/>
      <c r="BS30" s="57"/>
      <c r="BT30" s="57"/>
    </row>
    <row r="31" spans="4:76" ht="18" customHeight="1">
      <c r="D31" s="191" t="s">
        <v>28</v>
      </c>
      <c r="N31" s="57"/>
      <c r="O31" s="57"/>
      <c r="P31" s="57"/>
      <c r="Q31" s="57"/>
      <c r="R31" s="57"/>
      <c r="S31" s="57"/>
      <c r="T31" s="57"/>
      <c r="W31" s="57"/>
      <c r="AD31" s="57"/>
      <c r="AE31" s="57"/>
      <c r="AF31" s="57"/>
      <c r="AG31" s="57"/>
      <c r="AH31" s="57"/>
      <c r="AI31" s="57"/>
      <c r="AJ31" s="57"/>
      <c r="AK31" s="57"/>
      <c r="AL31" s="57"/>
      <c r="AW31" s="57"/>
      <c r="AX31" s="57"/>
      <c r="AZ31" s="57"/>
      <c r="BA31" s="57"/>
      <c r="BB31" s="57"/>
      <c r="BC31" s="57"/>
      <c r="BD31" s="57"/>
      <c r="BE31" s="57"/>
      <c r="BF31" s="57"/>
      <c r="BM31" s="57"/>
      <c r="BT31" s="254" t="s">
        <v>1</v>
      </c>
      <c r="BU31" s="57"/>
      <c r="BV31" s="57"/>
      <c r="BW31" s="57"/>
      <c r="BX31" s="57"/>
    </row>
    <row r="32" spans="3:87" ht="18" customHeight="1">
      <c r="C32" s="191"/>
      <c r="J32" s="178"/>
      <c r="L32" s="57"/>
      <c r="M32" s="178"/>
      <c r="N32" s="57"/>
      <c r="O32" s="57"/>
      <c r="P32" s="270">
        <v>3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Y32" s="57"/>
      <c r="CI32" s="192"/>
    </row>
    <row r="33" spans="3:87" ht="18" customHeight="1">
      <c r="C33" s="191"/>
      <c r="I33" s="57"/>
      <c r="P33" s="57"/>
      <c r="R33" s="57"/>
      <c r="AU33" s="57"/>
      <c r="BE33" s="57"/>
      <c r="BF33" s="57"/>
      <c r="BG33" s="57"/>
      <c r="BL33" s="57"/>
      <c r="BN33" s="57"/>
      <c r="BR33" s="57"/>
      <c r="BU33" s="190"/>
      <c r="BV33" s="57"/>
      <c r="BW33" s="188"/>
      <c r="CF33" s="57"/>
      <c r="CI33" s="192"/>
    </row>
    <row r="34" spans="3:87" ht="18" customHeight="1">
      <c r="C34" s="191"/>
      <c r="I34" s="193"/>
      <c r="T34" s="57"/>
      <c r="U34" s="57"/>
      <c r="X34" s="57"/>
      <c r="AB34" s="57"/>
      <c r="AD34" s="57"/>
      <c r="AE34" s="57"/>
      <c r="AF34" s="57"/>
      <c r="AG34" s="57"/>
      <c r="AH34" s="57"/>
      <c r="AI34" s="57"/>
      <c r="AJ34" s="57"/>
      <c r="AK34" s="57"/>
      <c r="AL34" s="57"/>
      <c r="AZ34" s="57"/>
      <c r="BB34" s="57"/>
      <c r="BC34" s="57"/>
      <c r="BD34" s="57"/>
      <c r="BF34" s="57"/>
      <c r="BG34" s="57"/>
      <c r="BO34" s="57"/>
      <c r="BP34" s="57"/>
      <c r="BR34" s="57"/>
      <c r="BT34" s="254" t="s">
        <v>15</v>
      </c>
      <c r="BU34" s="57"/>
      <c r="CB34" s="57"/>
      <c r="CI34" s="192"/>
    </row>
    <row r="35" spans="20:71" ht="18" customHeight="1">
      <c r="T35" s="57"/>
      <c r="U35" s="57"/>
      <c r="V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I35" s="57"/>
      <c r="AJ35" s="57"/>
      <c r="AK35" s="57"/>
      <c r="AL35" s="57"/>
      <c r="AM35" s="57"/>
      <c r="AN35" s="57"/>
      <c r="AO35" s="57"/>
      <c r="AP35" s="57"/>
      <c r="AQ35" s="57"/>
      <c r="BM35" s="57"/>
      <c r="BN35" s="57"/>
      <c r="BS35" s="57"/>
    </row>
    <row r="36" spans="20:76" ht="18" customHeight="1">
      <c r="T36" s="253" t="s">
        <v>69</v>
      </c>
      <c r="AG36" s="265">
        <v>79.96</v>
      </c>
      <c r="BR36" s="251" t="s">
        <v>85</v>
      </c>
      <c r="BX36" s="57"/>
    </row>
    <row r="37" ht="18" customHeight="1"/>
    <row r="38" spans="52:88" ht="18" customHeight="1">
      <c r="AZ38" s="57"/>
      <c r="BY38" s="57"/>
      <c r="BZ38" s="57"/>
      <c r="CJ38" s="188"/>
    </row>
    <row r="39" ht="18" customHeight="1"/>
    <row r="40" ht="18" customHeight="1">
      <c r="AS40" s="194" t="s">
        <v>42</v>
      </c>
    </row>
    <row r="41" ht="18" customHeight="1">
      <c r="AS41" s="186" t="s">
        <v>104</v>
      </c>
    </row>
    <row r="42" ht="18" customHeight="1">
      <c r="AS42" s="186" t="s">
        <v>105</v>
      </c>
    </row>
    <row r="43" ht="18" customHeight="1"/>
    <row r="44" ht="18" customHeight="1"/>
    <row r="45" spans="27:29" ht="21" customHeight="1">
      <c r="AA45" s="178"/>
      <c r="AB45" s="178"/>
      <c r="AC45" s="178"/>
    </row>
    <row r="46" spans="2:88" ht="22.5" customHeight="1" thickBot="1">
      <c r="B46" s="195" t="s">
        <v>43</v>
      </c>
      <c r="C46" s="196" t="s">
        <v>44</v>
      </c>
      <c r="D46" s="196" t="s">
        <v>45</v>
      </c>
      <c r="E46" s="196" t="s">
        <v>46</v>
      </c>
      <c r="F46" s="261" t="s">
        <v>47</v>
      </c>
      <c r="AS46" s="197" t="s">
        <v>48</v>
      </c>
      <c r="CF46" s="195" t="s">
        <v>43</v>
      </c>
      <c r="CG46" s="196" t="s">
        <v>44</v>
      </c>
      <c r="CH46" s="196" t="s">
        <v>45</v>
      </c>
      <c r="CI46" s="196" t="s">
        <v>46</v>
      </c>
      <c r="CJ46" s="198" t="s">
        <v>47</v>
      </c>
    </row>
    <row r="47" spans="2:88" ht="22.5" customHeight="1" thickBot="1" thickTop="1">
      <c r="B47" s="199"/>
      <c r="C47" s="83"/>
      <c r="D47" s="82" t="s">
        <v>23</v>
      </c>
      <c r="E47" s="83"/>
      <c r="F47" s="84"/>
      <c r="AH47" s="200" t="s">
        <v>43</v>
      </c>
      <c r="AI47" s="285" t="s">
        <v>49</v>
      </c>
      <c r="AJ47" s="286"/>
      <c r="AK47" s="285" t="s">
        <v>50</v>
      </c>
      <c r="AL47" s="286"/>
      <c r="AM47" s="201" t="s">
        <v>51</v>
      </c>
      <c r="AN47" s="202"/>
      <c r="AO47" s="203"/>
      <c r="AP47" s="204" t="s">
        <v>52</v>
      </c>
      <c r="AQ47" s="203"/>
      <c r="AR47" s="205"/>
      <c r="AT47" s="200" t="s">
        <v>43</v>
      </c>
      <c r="AU47" s="285" t="s">
        <v>49</v>
      </c>
      <c r="AV47" s="286"/>
      <c r="AW47" s="285" t="s">
        <v>50</v>
      </c>
      <c r="AX47" s="286"/>
      <c r="AY47" s="201" t="s">
        <v>51</v>
      </c>
      <c r="AZ47" s="202"/>
      <c r="BA47" s="203"/>
      <c r="BB47" s="204" t="s">
        <v>52</v>
      </c>
      <c r="BC47" s="203"/>
      <c r="BD47" s="205"/>
      <c r="CF47" s="88"/>
      <c r="CG47" s="83"/>
      <c r="CH47" s="82" t="s">
        <v>78</v>
      </c>
      <c r="CI47" s="83"/>
      <c r="CJ47" s="206"/>
    </row>
    <row r="48" spans="2:88" ht="22.5" customHeight="1" thickTop="1">
      <c r="B48" s="207"/>
      <c r="C48" s="208"/>
      <c r="D48" s="208"/>
      <c r="E48" s="208"/>
      <c r="F48" s="262"/>
      <c r="AH48" s="209"/>
      <c r="AI48" s="210"/>
      <c r="AJ48" s="211"/>
      <c r="AK48" s="212"/>
      <c r="AL48" s="211"/>
      <c r="AM48" s="213"/>
      <c r="AN48" s="214"/>
      <c r="AO48" s="215"/>
      <c r="AP48" s="215"/>
      <c r="AQ48" s="215"/>
      <c r="AR48" s="216"/>
      <c r="AS48" s="217" t="s">
        <v>53</v>
      </c>
      <c r="AT48" s="218"/>
      <c r="AU48" s="219"/>
      <c r="AV48" s="220"/>
      <c r="AW48" s="221"/>
      <c r="AX48" s="220"/>
      <c r="AY48" s="222"/>
      <c r="AZ48" s="223"/>
      <c r="BA48" s="224"/>
      <c r="BB48" s="224"/>
      <c r="BC48" s="224"/>
      <c r="BD48" s="225"/>
      <c r="CF48" s="207"/>
      <c r="CG48" s="208"/>
      <c r="CH48" s="208"/>
      <c r="CI48" s="208"/>
      <c r="CJ48" s="226"/>
    </row>
    <row r="49" spans="2:88" ht="22.5" customHeight="1">
      <c r="B49" s="238" t="s">
        <v>16</v>
      </c>
      <c r="C49" s="267">
        <v>80.205</v>
      </c>
      <c r="D49" s="237">
        <v>-51</v>
      </c>
      <c r="E49" s="236">
        <f>C49+D49*0.001</f>
        <v>80.154</v>
      </c>
      <c r="F49" s="103" t="s">
        <v>68</v>
      </c>
      <c r="AH49" s="230" t="s">
        <v>16</v>
      </c>
      <c r="AI49" s="283">
        <v>80.086</v>
      </c>
      <c r="AJ49" s="284"/>
      <c r="AK49" s="283">
        <v>79.509</v>
      </c>
      <c r="AL49" s="284"/>
      <c r="AM49" s="231">
        <f>(AI49-AK49)*1000</f>
        <v>576.9999999999982</v>
      </c>
      <c r="AN49" s="232"/>
      <c r="AO49" s="215"/>
      <c r="AP49" s="233" t="s">
        <v>57</v>
      </c>
      <c r="AQ49" s="215"/>
      <c r="AR49" s="216"/>
      <c r="AS49" s="234" t="s">
        <v>54</v>
      </c>
      <c r="AT49" s="230" t="s">
        <v>16</v>
      </c>
      <c r="AU49" s="283">
        <v>80</v>
      </c>
      <c r="AV49" s="284"/>
      <c r="AW49" s="283">
        <v>79.85</v>
      </c>
      <c r="AX49" s="284"/>
      <c r="AY49" s="231">
        <f>(AU49-AW49)*1000</f>
        <v>150.00000000000568</v>
      </c>
      <c r="AZ49" s="232"/>
      <c r="BA49" s="215"/>
      <c r="BB49" s="235" t="s">
        <v>56</v>
      </c>
      <c r="BC49" s="215"/>
      <c r="BD49" s="216"/>
      <c r="CF49" s="207"/>
      <c r="CG49" s="208"/>
      <c r="CH49" s="208"/>
      <c r="CI49" s="208"/>
      <c r="CJ49" s="226"/>
    </row>
    <row r="50" spans="2:88" ht="22.5" customHeight="1">
      <c r="B50" s="227"/>
      <c r="C50" s="228"/>
      <c r="D50" s="208"/>
      <c r="E50" s="229"/>
      <c r="F50" s="103"/>
      <c r="AH50" s="209"/>
      <c r="AI50" s="210"/>
      <c r="AJ50" s="211"/>
      <c r="AK50" s="212"/>
      <c r="AL50" s="211"/>
      <c r="AM50" s="213"/>
      <c r="AN50" s="214"/>
      <c r="AO50" s="215"/>
      <c r="AP50" s="215"/>
      <c r="AQ50" s="215"/>
      <c r="AR50" s="216"/>
      <c r="AS50" s="240" t="s">
        <v>106</v>
      </c>
      <c r="AT50" s="209"/>
      <c r="AU50" s="210"/>
      <c r="AV50" s="211"/>
      <c r="AW50" s="212"/>
      <c r="AX50" s="211"/>
      <c r="AY50" s="241"/>
      <c r="AZ50" s="232"/>
      <c r="BA50" s="215"/>
      <c r="BB50" s="215"/>
      <c r="BC50" s="215"/>
      <c r="BD50" s="216"/>
      <c r="CF50" s="238" t="s">
        <v>86</v>
      </c>
      <c r="CG50" s="239">
        <v>79.446</v>
      </c>
      <c r="CH50" s="237">
        <v>51</v>
      </c>
      <c r="CI50" s="236">
        <f>CG50+CH50*0.001</f>
        <v>79.497</v>
      </c>
      <c r="CJ50" s="103" t="s">
        <v>68</v>
      </c>
    </row>
    <row r="51" spans="2:88" ht="22.5" customHeight="1">
      <c r="B51" s="266" t="s">
        <v>55</v>
      </c>
      <c r="C51" s="268">
        <v>80.168</v>
      </c>
      <c r="D51" s="237">
        <v>-42</v>
      </c>
      <c r="E51" s="236">
        <f>C51+D51*0.001</f>
        <v>80.126</v>
      </c>
      <c r="F51" s="103" t="s">
        <v>68</v>
      </c>
      <c r="AH51" s="230" t="s">
        <v>17</v>
      </c>
      <c r="AI51" s="283">
        <v>80.113</v>
      </c>
      <c r="AJ51" s="284"/>
      <c r="AK51" s="283">
        <v>79.509</v>
      </c>
      <c r="AL51" s="284"/>
      <c r="AM51" s="231">
        <f>(AI51-AK51)*1000</f>
        <v>603.9999999999992</v>
      </c>
      <c r="AN51" s="214"/>
      <c r="AO51" s="215"/>
      <c r="AP51" s="235" t="s">
        <v>101</v>
      </c>
      <c r="AQ51" s="215"/>
      <c r="AR51" s="216"/>
      <c r="AS51" s="240">
        <v>2007</v>
      </c>
      <c r="AT51" s="230" t="s">
        <v>17</v>
      </c>
      <c r="AU51" s="283">
        <v>80</v>
      </c>
      <c r="AV51" s="284"/>
      <c r="AW51" s="306">
        <v>79.87</v>
      </c>
      <c r="AX51" s="307"/>
      <c r="AY51" s="231">
        <f>(AU51-AW51)*1000</f>
        <v>129.99999999999545</v>
      </c>
      <c r="AZ51" s="232"/>
      <c r="BA51" s="215"/>
      <c r="BB51" s="235" t="s">
        <v>70</v>
      </c>
      <c r="BC51" s="215"/>
      <c r="BD51" s="216"/>
      <c r="CF51" s="207"/>
      <c r="CG51" s="208"/>
      <c r="CH51" s="208"/>
      <c r="CI51" s="208"/>
      <c r="CJ51" s="226"/>
    </row>
    <row r="52" spans="2:88" ht="22.5" customHeight="1" thickBot="1">
      <c r="B52" s="242"/>
      <c r="C52" s="243"/>
      <c r="D52" s="244"/>
      <c r="E52" s="244"/>
      <c r="F52" s="263"/>
      <c r="AD52" s="58"/>
      <c r="AE52" s="59"/>
      <c r="AH52" s="245"/>
      <c r="AI52" s="246"/>
      <c r="AJ52" s="247"/>
      <c r="AK52" s="248"/>
      <c r="AL52" s="247"/>
      <c r="AM52" s="248"/>
      <c r="AN52" s="249"/>
      <c r="AO52" s="246"/>
      <c r="AP52" s="246"/>
      <c r="AQ52" s="246"/>
      <c r="AR52" s="250"/>
      <c r="AT52" s="245"/>
      <c r="AU52" s="246"/>
      <c r="AV52" s="247"/>
      <c r="AW52" s="248"/>
      <c r="AX52" s="247"/>
      <c r="AY52" s="248"/>
      <c r="AZ52" s="249"/>
      <c r="BA52" s="246"/>
      <c r="BB52" s="246"/>
      <c r="BC52" s="246"/>
      <c r="BD52" s="250"/>
      <c r="BG52" s="58"/>
      <c r="BH52" s="59"/>
      <c r="CF52" s="242"/>
      <c r="CG52" s="243"/>
      <c r="CH52" s="244"/>
      <c r="CI52" s="244"/>
      <c r="CJ52" s="152"/>
    </row>
    <row r="53" ht="12.75" customHeight="1">
      <c r="AA53" s="178"/>
    </row>
    <row r="54" ht="12.75" customHeight="1"/>
    <row r="55" ht="12.75">
      <c r="AA55" s="178"/>
    </row>
    <row r="56" spans="27:70" ht="12.75">
      <c r="AA56" s="178"/>
      <c r="BO56" s="178"/>
      <c r="BP56" s="178"/>
      <c r="BQ56" s="178"/>
      <c r="BR56" s="178"/>
    </row>
  </sheetData>
  <sheetProtection password="E755" sheet="1" objects="1" scenarios="1"/>
  <mergeCells count="31">
    <mergeCell ref="AI51:AJ51"/>
    <mergeCell ref="AW51:AX51"/>
    <mergeCell ref="AU51:AV51"/>
    <mergeCell ref="AK49:AL49"/>
    <mergeCell ref="AW49:AX49"/>
    <mergeCell ref="AK51:AL51"/>
    <mergeCell ref="AU49:AV49"/>
    <mergeCell ref="BJ6:BK6"/>
    <mergeCell ref="BJ7:BK7"/>
    <mergeCell ref="BJ8:BK8"/>
    <mergeCell ref="AK47:AL47"/>
    <mergeCell ref="AU47:AV47"/>
    <mergeCell ref="AW47:AX47"/>
    <mergeCell ref="V4:Y4"/>
    <mergeCell ref="AB3:AC3"/>
    <mergeCell ref="BZ2:CJ2"/>
    <mergeCell ref="BJ3:BK3"/>
    <mergeCell ref="BN2:BQ2"/>
    <mergeCell ref="BN3:BQ3"/>
    <mergeCell ref="BT3:BU3"/>
    <mergeCell ref="BN4:BQ4"/>
    <mergeCell ref="B2:L2"/>
    <mergeCell ref="V2:Y2"/>
    <mergeCell ref="AR3:AT4"/>
    <mergeCell ref="AI49:AJ49"/>
    <mergeCell ref="AI47:AJ47"/>
    <mergeCell ref="AB6:AC6"/>
    <mergeCell ref="AB7:AC7"/>
    <mergeCell ref="AB8:AC8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24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6" width="8.75390625" style="2" customWidth="1"/>
    <col min="7" max="7" width="5.75390625" style="2" customWidth="1"/>
    <col min="8" max="8" width="6.75390625" style="1" customWidth="1"/>
    <col min="9" max="9" width="8.75390625" style="1" customWidth="1"/>
    <col min="10" max="10" width="5.75390625" style="1" customWidth="1"/>
    <col min="11" max="12" width="8.75390625" style="1" customWidth="1"/>
    <col min="13" max="13" width="5.75390625" style="1" customWidth="1"/>
    <col min="14" max="14" width="6.75390625" style="1" customWidth="1"/>
    <col min="15" max="15" width="8.75390625" style="1" customWidth="1"/>
    <col min="16" max="16" width="5.75390625" style="1" customWidth="1"/>
    <col min="17" max="18" width="8.75390625" style="1" customWidth="1"/>
    <col min="19" max="19" width="3.75390625" style="1" customWidth="1"/>
    <col min="20" max="16384" width="9.125" style="1" customWidth="1"/>
  </cols>
  <sheetData>
    <row r="2" spans="2:18" ht="18" customHeight="1">
      <c r="B2" s="26" t="s">
        <v>2</v>
      </c>
      <c r="C2" s="27" t="s">
        <v>3</v>
      </c>
      <c r="D2" s="28" t="s">
        <v>4</v>
      </c>
      <c r="E2" s="28" t="s">
        <v>5</v>
      </c>
      <c r="F2" s="29" t="s">
        <v>6</v>
      </c>
      <c r="G2" s="19"/>
      <c r="H2" s="19"/>
      <c r="I2" s="30"/>
      <c r="J2" s="31" t="s">
        <v>10</v>
      </c>
      <c r="K2" s="32"/>
      <c r="L2" s="19"/>
      <c r="M2" s="19"/>
      <c r="N2" s="15" t="s">
        <v>9</v>
      </c>
      <c r="O2" s="17" t="s">
        <v>91</v>
      </c>
      <c r="P2" s="33">
        <f>E3</f>
        <v>8</v>
      </c>
      <c r="Q2" s="34">
        <f>80.205-O2</f>
        <v>0.26600000000000534</v>
      </c>
      <c r="R2" s="35">
        <f>P2*Q2*10</f>
        <v>21.280000000000427</v>
      </c>
    </row>
    <row r="3" spans="2:18" ht="18" customHeight="1">
      <c r="B3" s="36">
        <v>80.205</v>
      </c>
      <c r="C3" s="3">
        <v>79.446</v>
      </c>
      <c r="D3" s="4">
        <f>(B3-C3)*1000</f>
        <v>759.0000000000003</v>
      </c>
      <c r="E3" s="5">
        <v>8</v>
      </c>
      <c r="F3" s="37">
        <f>D3*E3/100</f>
        <v>60.72000000000003</v>
      </c>
      <c r="G3" s="19"/>
      <c r="H3" s="19"/>
      <c r="I3" s="38">
        <v>46</v>
      </c>
      <c r="J3" s="39">
        <f>E3</f>
        <v>8</v>
      </c>
      <c r="K3" s="40">
        <f>I3*J3/100</f>
        <v>3.68</v>
      </c>
      <c r="L3" s="19"/>
      <c r="M3" s="19"/>
      <c r="N3" s="16"/>
      <c r="O3" s="18" t="s">
        <v>91</v>
      </c>
      <c r="P3" s="41">
        <f>E3</f>
        <v>8</v>
      </c>
      <c r="Q3" s="42">
        <f>O3-79.446</f>
        <v>0.492999999999995</v>
      </c>
      <c r="R3" s="43">
        <f>P3*Q3*10</f>
        <v>39.4399999999996</v>
      </c>
    </row>
    <row r="4" spans="2:18" ht="18">
      <c r="B4" s="44">
        <v>1</v>
      </c>
      <c r="C4" s="45">
        <v>7</v>
      </c>
      <c r="D4" s="46">
        <f>D3/2</f>
        <v>379.50000000000017</v>
      </c>
      <c r="E4" s="47"/>
      <c r="F4" s="48">
        <f>D4*E3/100</f>
        <v>30.360000000000014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7" ht="12.75">
      <c r="B5" s="1"/>
      <c r="C5" s="1"/>
      <c r="D5" s="1"/>
      <c r="E5" s="1"/>
      <c r="F5" s="1"/>
      <c r="G5" s="1"/>
    </row>
    <row r="6" spans="2:13" ht="12.75">
      <c r="B6" s="1"/>
      <c r="C6" s="1"/>
      <c r="D6" s="52" t="s">
        <v>89</v>
      </c>
      <c r="E6" s="1"/>
      <c r="F6" s="1"/>
      <c r="G6" s="1"/>
      <c r="M6" s="52" t="s">
        <v>93</v>
      </c>
    </row>
    <row r="7" spans="2:13" ht="12.75">
      <c r="B7" s="1"/>
      <c r="C7" s="256">
        <v>2191</v>
      </c>
      <c r="D7" s="256" t="s">
        <v>88</v>
      </c>
      <c r="E7" s="1"/>
      <c r="F7" s="1"/>
      <c r="G7" s="1"/>
      <c r="M7" s="257" t="s">
        <v>92</v>
      </c>
    </row>
    <row r="8" spans="2:18" ht="18" customHeight="1">
      <c r="B8" s="20" t="s">
        <v>11</v>
      </c>
      <c r="C8" s="21" t="s">
        <v>7</v>
      </c>
      <c r="D8" s="20" t="s">
        <v>5</v>
      </c>
      <c r="E8" s="21"/>
      <c r="F8" s="21" t="s">
        <v>6</v>
      </c>
      <c r="G8" s="19"/>
      <c r="H8" s="20" t="s">
        <v>8</v>
      </c>
      <c r="I8" s="21" t="s">
        <v>7</v>
      </c>
      <c r="J8" s="20" t="s">
        <v>5</v>
      </c>
      <c r="K8" s="21"/>
      <c r="L8" s="21" t="s">
        <v>6</v>
      </c>
      <c r="M8" s="19"/>
      <c r="N8" s="20" t="s">
        <v>8</v>
      </c>
      <c r="O8" s="21" t="s">
        <v>7</v>
      </c>
      <c r="P8" s="20" t="s">
        <v>5</v>
      </c>
      <c r="Q8" s="21"/>
      <c r="R8" s="21" t="s">
        <v>6</v>
      </c>
    </row>
    <row r="9" spans="2:18" ht="12.75">
      <c r="B9" s="49">
        <v>1</v>
      </c>
      <c r="C9" s="252">
        <v>80.205</v>
      </c>
      <c r="D9" s="7">
        <f>E3</f>
        <v>8</v>
      </c>
      <c r="E9" s="8">
        <f>80.205-C9</f>
        <v>0</v>
      </c>
      <c r="F9" s="9">
        <f>D9*E9*10</f>
        <v>0</v>
      </c>
      <c r="H9" s="50" t="s">
        <v>0</v>
      </c>
      <c r="I9" s="10">
        <v>80.086</v>
      </c>
      <c r="J9" s="7">
        <v>8</v>
      </c>
      <c r="K9" s="8">
        <f>80.205-I9</f>
        <v>0.11899999999999977</v>
      </c>
      <c r="L9" s="9">
        <f>J9*K9*10</f>
        <v>9.519999999999982</v>
      </c>
      <c r="M9" s="2"/>
      <c r="N9" s="50" t="s">
        <v>1</v>
      </c>
      <c r="O9" s="11">
        <v>79.509</v>
      </c>
      <c r="P9" s="7">
        <v>8</v>
      </c>
      <c r="Q9" s="8">
        <f>O9-79.446</f>
        <v>0.06300000000000239</v>
      </c>
      <c r="R9" s="12">
        <f>P9*Q9*10</f>
        <v>5.040000000000191</v>
      </c>
    </row>
    <row r="10" spans="2:18" ht="12.75">
      <c r="B10" s="22">
        <v>3</v>
      </c>
      <c r="C10" s="6">
        <v>80.168</v>
      </c>
      <c r="D10" s="7">
        <v>8</v>
      </c>
      <c r="E10" s="8">
        <f>80.205-C10</f>
        <v>0.03699999999999193</v>
      </c>
      <c r="F10" s="9">
        <f>D10*E10*10</f>
        <v>2.9599999999993543</v>
      </c>
      <c r="H10" s="50" t="s">
        <v>18</v>
      </c>
      <c r="I10" s="10">
        <v>80.113</v>
      </c>
      <c r="J10" s="7">
        <v>8</v>
      </c>
      <c r="K10" s="8">
        <f>80.205-I10</f>
        <v>0.09199999999999875</v>
      </c>
      <c r="L10" s="9">
        <f>J10*K10*10</f>
        <v>7.3599999999999</v>
      </c>
      <c r="M10" s="2"/>
      <c r="N10" s="50" t="s">
        <v>15</v>
      </c>
      <c r="O10" s="11">
        <v>79.509</v>
      </c>
      <c r="P10" s="7">
        <v>8</v>
      </c>
      <c r="Q10" s="8">
        <f>O10-79.446</f>
        <v>0.06300000000000239</v>
      </c>
      <c r="R10" s="12">
        <f>P10*Q10*10</f>
        <v>5.040000000000191</v>
      </c>
    </row>
    <row r="11" spans="7:19" ht="12.75">
      <c r="G11" s="54"/>
      <c r="M11" s="54"/>
      <c r="N11" s="54"/>
      <c r="O11" s="54"/>
      <c r="P11" s="54"/>
      <c r="Q11" s="54"/>
      <c r="R11" s="54"/>
      <c r="S11" s="54"/>
    </row>
    <row r="12" spans="2:18" ht="12.75">
      <c r="B12" s="49">
        <v>7</v>
      </c>
      <c r="C12" s="252">
        <v>79.446</v>
      </c>
      <c r="D12" s="7">
        <v>8</v>
      </c>
      <c r="E12" s="8">
        <f>C12-79.446</f>
        <v>0</v>
      </c>
      <c r="F12" s="12">
        <f>D12*E12*10</f>
        <v>0</v>
      </c>
      <c r="M12" s="2"/>
      <c r="N12" s="14" t="s">
        <v>87</v>
      </c>
      <c r="O12" s="6" t="s">
        <v>82</v>
      </c>
      <c r="P12" s="7">
        <v>8</v>
      </c>
      <c r="Q12" s="8">
        <f>O12-79.446</f>
        <v>0.08599999999999852</v>
      </c>
      <c r="R12" s="12">
        <f>P12*Q12*10</f>
        <v>6.879999999999882</v>
      </c>
    </row>
    <row r="13" spans="7:18" ht="12.75">
      <c r="G13" s="1"/>
      <c r="N13" s="51"/>
      <c r="O13" s="11"/>
      <c r="P13" s="11"/>
      <c r="Q13" s="11"/>
      <c r="R13" s="11"/>
    </row>
    <row r="14" spans="7:18" ht="12.75">
      <c r="G14" s="1"/>
      <c r="N14" s="51"/>
      <c r="O14" s="11"/>
      <c r="P14" s="11"/>
      <c r="Q14" s="11"/>
      <c r="R14" s="11"/>
    </row>
    <row r="15" ht="12.75">
      <c r="P15" s="52" t="s">
        <v>73</v>
      </c>
    </row>
    <row r="16" spans="7:18" ht="12.75">
      <c r="G16" s="13"/>
      <c r="H16" s="23"/>
      <c r="I16" s="24"/>
      <c r="J16" s="24" t="s">
        <v>13</v>
      </c>
      <c r="K16" s="24"/>
      <c r="L16" s="25"/>
      <c r="M16" s="2"/>
      <c r="N16" s="23"/>
      <c r="O16" s="24"/>
      <c r="P16" s="24" t="s">
        <v>12</v>
      </c>
      <c r="Q16" s="24"/>
      <c r="R16" s="25"/>
    </row>
    <row r="17" spans="2:18" ht="12.75">
      <c r="B17" s="22" t="s">
        <v>14</v>
      </c>
      <c r="C17" s="6">
        <v>79.678</v>
      </c>
      <c r="D17" s="7">
        <v>8</v>
      </c>
      <c r="E17" s="8">
        <f>C17-79.446</f>
        <v>0.23199999999999932</v>
      </c>
      <c r="F17" s="12">
        <f>D17*E17*10</f>
        <v>18.559999999999945</v>
      </c>
      <c r="G17" s="13"/>
      <c r="H17" s="22">
        <v>4</v>
      </c>
      <c r="I17" s="56">
        <v>79.96</v>
      </c>
      <c r="J17" s="7">
        <v>8</v>
      </c>
      <c r="K17" s="8">
        <f>80.205-I17</f>
        <v>0.24500000000000455</v>
      </c>
      <c r="L17" s="9">
        <f>J17*K17*10</f>
        <v>19.600000000000364</v>
      </c>
      <c r="M17" s="2"/>
      <c r="N17" s="14" t="s">
        <v>16</v>
      </c>
      <c r="O17" s="6">
        <v>80</v>
      </c>
      <c r="P17" s="7">
        <v>8</v>
      </c>
      <c r="Q17" s="8">
        <f>80.205-O17</f>
        <v>0.2049999999999983</v>
      </c>
      <c r="R17" s="9">
        <f>P17*Q17*10</f>
        <v>16.399999999999864</v>
      </c>
    </row>
    <row r="18" spans="7:19" ht="12.75">
      <c r="G18" s="13"/>
      <c r="M18" s="2"/>
      <c r="N18" s="14"/>
      <c r="O18" s="6">
        <v>79.85</v>
      </c>
      <c r="P18" s="7">
        <v>8</v>
      </c>
      <c r="Q18" s="8">
        <f>80.205-O18</f>
        <v>0.355000000000004</v>
      </c>
      <c r="R18" s="9">
        <f>P18*Q18*10</f>
        <v>28.40000000000032</v>
      </c>
      <c r="S18" s="2"/>
    </row>
    <row r="19" spans="13:18" ht="12.75">
      <c r="M19" s="53"/>
      <c r="N19" s="2"/>
      <c r="O19" s="2"/>
      <c r="P19" s="2"/>
      <c r="Q19" s="2"/>
      <c r="R19" s="2"/>
    </row>
    <row r="20" spans="1:18" ht="12.75">
      <c r="A20" s="55"/>
      <c r="M20" s="53"/>
      <c r="N20" s="14" t="s">
        <v>17</v>
      </c>
      <c r="O20" s="6">
        <v>80</v>
      </c>
      <c r="P20" s="7">
        <v>8</v>
      </c>
      <c r="Q20" s="8">
        <f>80.205-O20</f>
        <v>0.2049999999999983</v>
      </c>
      <c r="R20" s="9">
        <f>P20*Q20*10</f>
        <v>16.399999999999864</v>
      </c>
    </row>
    <row r="21" spans="2:18" ht="12.75">
      <c r="B21" s="274" t="s">
        <v>107</v>
      </c>
      <c r="C21" s="273" t="s">
        <v>109</v>
      </c>
      <c r="M21" s="53"/>
      <c r="N21" s="14"/>
      <c r="O21" s="6">
        <v>79.87</v>
      </c>
      <c r="P21" s="7">
        <v>8</v>
      </c>
      <c r="Q21" s="8">
        <f>80.205-O21</f>
        <v>0.33499999999999375</v>
      </c>
      <c r="R21" s="9">
        <f>P21*Q21*10</f>
        <v>26.7999999999995</v>
      </c>
    </row>
    <row r="22" spans="2:5" ht="12.75">
      <c r="B22" s="271">
        <v>2</v>
      </c>
      <c r="C22" s="56">
        <v>80.179</v>
      </c>
      <c r="D22" s="271" t="s">
        <v>110</v>
      </c>
      <c r="E22" s="56">
        <v>80.086</v>
      </c>
    </row>
    <row r="23" spans="2:5" ht="12.75">
      <c r="B23" s="271">
        <v>5</v>
      </c>
      <c r="C23" s="56">
        <v>80.11</v>
      </c>
      <c r="D23" s="271" t="s">
        <v>111</v>
      </c>
      <c r="E23" s="56">
        <v>79.504</v>
      </c>
    </row>
    <row r="24" spans="2:3" ht="12.75">
      <c r="B24" s="271">
        <v>6</v>
      </c>
      <c r="C24" s="56">
        <v>79.814</v>
      </c>
    </row>
    <row r="25" spans="2:4" ht="12.75">
      <c r="B25" s="271">
        <v>9</v>
      </c>
      <c r="C25" s="56">
        <v>79.419</v>
      </c>
      <c r="D25" s="272" t="s">
        <v>108</v>
      </c>
    </row>
  </sheetData>
  <printOptions horizontalCentered="1"/>
  <pageMargins left="0.1968503937007874" right="0.1968503937007874" top="0.5905511811023623" bottom="0.3937007874015748" header="0.31496062992125984" footer="0"/>
  <pageSetup horizontalDpi="300" verticalDpi="300" orientation="landscape" pageOrder="overThenDown" paperSize="9" r:id="rId1"/>
  <headerFooter alignWithMargins="0">
    <oddHeader>&amp;C&amp;12Brantice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2007-02-06T12:25:30Z</cp:lastPrinted>
  <dcterms:created xsi:type="dcterms:W3CDTF">2003-01-10T15:39:03Z</dcterms:created>
  <dcterms:modified xsi:type="dcterms:W3CDTF">2007-03-22T11:52:03Z</dcterms:modified>
  <cp:category/>
  <cp:version/>
  <cp:contentType/>
  <cp:contentStatus/>
</cp:coreProperties>
</file>